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2.in.city.gojo.nara.jp\022財政係\◆020常用ファイル\(30)決算関係\財政状況資料集\02年度決算\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<sst xmlns="http://schemas.openxmlformats.org/spreadsheetml/2006/main" count="1082" uniqueCount="602">
  <si>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</si>
  <si>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</si>
  <si>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</si>
  <si>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</si>
  <si>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</si>
  <si>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</si>
  <si>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</si>
  <si>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</si>
  <si>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</si>
  <si>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</si>
  <si>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</si>
  <si>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</si>
  <si>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</si>
  <si>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</si>
  <si>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</si>
  <si>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</si>
  <si>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</si>
  <si>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</si>
  <si>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</si>
  <si>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</si>
  <si>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</si>
  <si>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</si>
  <si>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</si>
  <si>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</si>
  <si>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</si>
  <si>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</si>
  <si>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</si>
  <si>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</si>
  <si>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</si>
  <si>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</si>
  <si>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</si>
  <si>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</si>
  <si>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</si>
  <si>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</si>
  <si>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</si>
  <si>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</si>
  <si>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</si>
  <si>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</si>
  <si>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</si>
  <si>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</si>
  <si>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</si>
  <si>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</si>
  <si>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</si>
  <si>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</si>
  <si>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</si>
  <si>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</si>
  <si>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</si>
  <si>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</si>
  <si>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</si>
  <si>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</si>
  <si>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</si>
  <si>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</si>
  <si>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</si>
  <si>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</si>
  <si>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</si>
  <si>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</si>
  <si>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</si>
  <si>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</si>
  <si>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</si>
  <si>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</si>
  <si>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</si>
  <si>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</si>
  <si>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</si>
  <si>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</si>
  <si>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</si>
  <si>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</si>
  <si>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</si>
  <si>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</si>
  <si>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</si>
  <si>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</si>
  <si>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</si>
  <si>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</si>
  <si>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</si>
  <si>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</si>
  <si>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</si>
  <si>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</si>
  <si>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</si>
  <si>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</si>
  <si>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</si>
  <si>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</si>
  <si>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</si>
  <si>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</si>
  <si>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</si>
  <si>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</si>
  <si>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</si>
  <si>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</si>
  <si>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</si>
  <si>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</si>
  <si>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</si>
  <si>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</si>
  <si>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</si>
  <si>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</si>
  <si>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</si>
  <si>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</si>
  <si>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</si>
  <si>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</si>
  <si>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</si>
  <si>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</si>
  <si>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</si>
  <si>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</si>
  <si>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</si>
  <si>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</si>
  <si>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</si>
  <si>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</si>
  <si>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</si>
  <si>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</si>
  <si>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</si>
  <si>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</si>
  <si>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</si>
  <si>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</si>
  <si>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</si>
  <si>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</si>
  <si>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</si>
  <si>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</si>
  <si>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</si>
  <si>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</si>
  <si>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</si>
  <si>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</si>
  <si>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</si>
  <si>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</si>
  <si>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</si>
  <si>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</si>
  <si>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</si>
  <si>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</si>
  <si>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</si>
  <si>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</si>
  <si>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</si>
  <si>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</si>
  <si>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</si>
  <si>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</si>
  <si>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</si>
  <si>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</si>
  <si>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</si>
  <si>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</si>
  <si>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</si>
  <si>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</si>
  <si>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</si>
  <si>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</si>
  <si>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</si>
  <si>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</si>
  <si>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</si>
  <si>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</si>
  <si>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</si>
  <si>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</si>
  <si>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</si>
  <si>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</si>
  <si>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</si>
  <si>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</si>
  <si>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</si>
  <si>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</si>
  <si>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</si>
  <si>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</si>
  <si>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</si>
  <si>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</si>
  <si>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</si>
  <si>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</si>
  <si>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</si>
  <si>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</si>
  <si>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</si>
  <si>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</si>
  <si>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</si>
  <si>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</si>
  <si>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</si>
  <si>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</si>
  <si>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</si>
  <si>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</si>
  <si>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</si>
  <si>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</si>
  <si>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</si>
  <si>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</si>
  <si>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</si>
  <si>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</si>
  <si>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</si>
  <si>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</si>
  <si>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</si>
  <si>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</si>
  <si>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</si>
  <si>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</si>
  <si>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</si>
  <si>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</si>
  <si>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</si>
  <si>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</si>
  <si>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</si>
  <si>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</si>
  <si>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</si>
  <si>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</si>
  <si>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</si>
  <si>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</si>
  <si>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</si>
  <si>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</si>
  <si>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</si>
  <si>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</si>
  <si>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</si>
  <si>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</si>
  <si>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</si>
  <si>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</si>
  <si>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</si>
  <si>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</si>
  <si>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</si>
  <si>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</si>
  <si>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</si>
  <si>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</si>
  <si>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</si>
  <si>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</si>
  <si>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</si>
  <si>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</si>
  <si>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</si>
  <si>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</si>
  <si>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</si>
  <si>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</si>
  <si>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</si>
  <si>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</si>
  <si>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</si>
  <si>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</si>
  <si>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</si>
  <si>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</si>
  <si>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</si>
  <si>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奈良県五條市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</si>
  <si>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</si>
  <si>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</si>
  <si>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</si>
  <si>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</si>
  <si>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</si>
  <si>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</si>
  <si>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</si>
  <si>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</si>
  <si>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</si>
  <si>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</si>
  <si>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</si>
  <si>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</si>
  <si>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</si>
  <si>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</si>
  <si>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</si>
  <si>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</si>
  <si>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</si>
  <si>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</si>
  <si>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</si>
  <si>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</si>
  <si>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</si>
  <si>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</si>
  <si>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</si>
  <si>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</si>
  <si>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</si>
  <si>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</si>
  <si>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</si>
  <si>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</si>
  <si>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</si>
  <si>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</si>
  <si>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</si>
  <si>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</si>
  <si>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</si>
  <si>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</si>
  <si>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</si>
  <si>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</si>
  <si>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</si>
  <si>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</si>
  <si>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</si>
  <si>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</si>
  <si>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</si>
  <si>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</si>
  <si>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</si>
  <si>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</si>
  <si>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</si>
  <si>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</si>
  <si>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</si>
  <si>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</si>
  <si>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</si>
  <si>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</si>
  <si>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</si>
  <si>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</si>
  <si>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</si>
  <si>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</si>
  <si>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</si>
  <si>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</si>
  <si>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</si>
  <si>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</si>
  <si>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</si>
  <si>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</si>
  <si>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</si>
  <si>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</si>
  <si>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</si>
  <si>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</si>
  <si>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</si>
  <si>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</si>
  <si>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</si>
  <si>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</si>
  <si>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</si>
  <si>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</si>
  <si>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</si>
  <si>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</si>
  <si>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</si>
  <si>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</si>
  <si>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</si>
  <si>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</si>
  <si>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</si>
  <si>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</si>
  <si>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</si>
  <si>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</si>
  <si>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</si>
  <si>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</si>
  <si>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</si>
  <si>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</si>
  <si>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</si>
  <si>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</si>
  <si>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</si>
  <si>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</si>
  <si>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</si>
  <si>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</si>
  <si>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</si>
  <si>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</si>
  <si>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</si>
  <si>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</si>
  <si>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</si>
  <si>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</si>
  <si>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</si>
  <si>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</si>
  <si>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</si>
  <si>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</si>
  <si>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</si>
  <si>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</si>
  <si>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</si>
  <si>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</si>
  <si>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</si>
  <si>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</si>
  <si>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</si>
  <si>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</si>
  <si>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</si>
  <si>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</si>
  <si>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</si>
  <si>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</si>
  <si>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</si>
  <si>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</si>
  <si>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</si>
  <si>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</si>
  <si>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</si>
  <si>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</si>
  <si>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</si>
  <si>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</si>
  <si>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</si>
  <si>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</si>
  <si>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</si>
  <si>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</si>
  <si>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</si>
  <si>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</si>
  <si>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</si>
  <si>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</si>
  <si>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</si>
  <si>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</si>
  <si>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</si>
  <si>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</si>
  <si>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</si>
  <si>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</si>
  <si>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</si>
  <si>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</si>
  <si>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</si>
  <si>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</si>
  <si>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</si>
  <si>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</si>
  <si>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</si>
  <si>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</si>
  <si>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</si>
  <si>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</si>
  <si>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</si>
  <si>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</si>
  <si>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</si>
  <si>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</si>
  <si>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</si>
  <si>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</si>
  <si>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</si>
  <si>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</si>
  <si>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</si>
  <si>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奈良県五條市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</si>
  <si>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</si>
  <si>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</si>
  <si>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</si>
  <si>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</si>
  <si>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</si>
  <si>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</si>
  <si>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</si>
  <si>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</si>
  <si>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</si>
  <si>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</si>
  <si>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</si>
  <si>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</si>
  <si>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</si>
  <si>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</si>
  <si>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</si>
  <si>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</si>
  <si>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</si>
  <si>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</si>
  <si>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</si>
  <si>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</si>
  <si>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</si>
  <si>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</si>
  <si>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</si>
  <si>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</si>
  <si>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</si>
  <si>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</si>
  <si>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</si>
  <si>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</si>
  <si>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</si>
  <si>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</si>
  <si>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</si>
  <si>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</si>
  <si>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</si>
  <si>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</si>
  <si>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</si>
  <si>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</si>
  <si>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</si>
  <si>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</si>
  <si>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</si>
  <si>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</si>
  <si>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</si>
  <si>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</si>
  <si>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</si>
  <si>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</si>
  <si>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</si>
  <si>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</si>
  <si>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</si>
  <si>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</si>
  <si>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</si>
  <si>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</si>
  <si>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</si>
  <si>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</si>
  <si>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</si>
  <si>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</si>
  <si>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</si>
  <si>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</si>
  <si>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</si>
  <si>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</si>
  <si>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</si>
  <si>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</si>
  <si>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</si>
  <si>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</si>
  <si>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</si>
  <si>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</si>
  <si>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</si>
  <si>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</si>
  <si>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</si>
  <si>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</si>
  <si>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</si>
  <si>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</si>
  <si>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</si>
  <si>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</si>
  <si>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</si>
  <si>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</si>
  <si>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</si>
  <si>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</si>
  <si>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</si>
  <si>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</si>
  <si>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</si>
  <si>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</si>
  <si>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</si>
  <si>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</si>
  <si>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</si>
  <si>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</si>
  <si>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</si>
  <si>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</si>
  <si>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</si>
  <si>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</si>
  <si>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</si>
  <si>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</si>
  <si>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</si>
  <si>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</si>
  <si>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</si>
  <si>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</si>
  <si>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</si>
  <si>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</si>
  <si>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</si>
  <si>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</si>
  <si>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</si>
  <si>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</si>
  <si>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</si>
  <si>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</si>
  <si>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</si>
  <si>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</si>
  <si>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</si>
  <si>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</si>
  <si>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</si>
  <si>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</si>
  <si>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</si>
  <si>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</si>
  <si>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</si>
  <si>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</si>
  <si>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</si>
  <si>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</si>
  <si>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</si>
  <si>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</si>
  <si>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</si>
  <si>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</si>
  <si>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</si>
  <si>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</si>
  <si>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</si>
  <si>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</si>
  <si>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</si>
  <si>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</si>
  <si>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</si>
  <si>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</si>
  <si>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</si>
  <si>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</si>
  <si>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</si>
  <si>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</si>
  <si>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</si>
  <si>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</si>
  <si>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</si>
  <si>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</si>
  <si>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</si>
  <si>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</si>
  <si>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</si>
  <si>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</si>
  <si>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</si>
  <si>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</si>
  <si>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</si>
  <si>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</si>
  <si>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</si>
  <si>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</si>
  <si>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</si>
  <si>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</si>
  <si>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</si>
  <si>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</si>
  <si>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</si>
  <si>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</si>
  <si>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</si>
  <si>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</si>
  <si>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</si>
  <si>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</si>
  <si>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</si>
  <si>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</si>
  <si>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</si>
  <si>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</si>
  <si>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</si>
  <si>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</si>
  <si>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</si>
  <si>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</si>
  <si>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</si>
  <si>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</si>
  <si>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</si>
  <si>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</si>
  <si>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</si>
  <si>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</si>
  <si>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</si>
  <si>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</si>
  <si>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</si>
  <si>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</si>
  <si>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</si>
  <si>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</si>
  <si>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</si>
  <si>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</si>
  <si>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</si>
  <si>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</si>
  <si>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</si>
  <si>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</si>
  <si>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</si>
  <si>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</si>
  <si>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</si>
  <si>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</si>
  <si>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</si>
  <si>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</si>
  <si>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t>
  </si>
  <si>
    <t>▲ 2.45</t>
  </si>
  <si>
    <t>▲ 11.81</t>
  </si>
  <si>
    <t>▲ 2.42</t>
  </si>
  <si>
    <t>一般会計</t>
  </si>
  <si>
    <t>水道事業会計</t>
  </si>
  <si>
    <t>国民健康保険特別会計</t>
  </si>
  <si>
    <t>介護保険特別会計</t>
  </si>
  <si>
    <t>下水道事業会計</t>
  </si>
  <si>
    <t>後期高齢者医療特別会計</t>
  </si>
  <si>
    <t>大塔診療所特別会計</t>
  </si>
  <si>
    <t>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</si>
  <si>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</si>
  <si>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</si>
  <si>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</si>
  <si>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</si>
  <si>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</si>
  <si>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</si>
  <si>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</si>
  <si>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</si>
  <si>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</si>
  <si>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</si>
  <si>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</si>
  <si>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地域振興基金</t>
    <rPh sb="0" eb="4">
      <t>チイキシンコウ</t>
    </rPh>
    <rPh sb="4" eb="6">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</si>
  <si>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</si>
  <si>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</si>
  <si>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ふるさと五條市応援基金</t>
    <rPh sb="4" eb="7">
      <t>ゴジョウシ</t>
    </rPh>
    <rPh sb="7" eb="9">
      <t>オウエン</t>
    </rPh>
    <rPh sb="9" eb="11">
      <t>キキン</t>
    </rPh>
    <phoneticPr fontId="5"/>
  </si>
  <si>
    <t>文化財保存基金</t>
    <rPh sb="0" eb="3">
      <t>ブンカザイ</t>
    </rPh>
    <rPh sb="3" eb="5">
      <t>ホゾン</t>
    </rPh>
    <rPh sb="5" eb="7">
      <t>キキン</t>
    </rPh>
    <phoneticPr fontId="5"/>
  </si>
  <si>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</si>
  <si>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</si>
  <si>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</si>
  <si>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</si>
  <si>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</si>
  <si>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</si>
  <si>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</si>
  <si>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t>
  </si>
  <si>
    <t>大塔ふるさとセンター</t>
  </si>
  <si>
    <t>五條市土地開発公社</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</si>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</sst>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7FC-460F-94F1-59FCF9BA3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94333</c:v>
                </c:pt>
                <c:pt idx="1">
                  <c:v>62239</c:v>
                </c:pt>
                <c:pt idx="2">
                  <c:v>89228</c:v>
                </c:pt>
                <c:pt idx="3">
                  <c:v>153871</c:v>
                </c:pt>
                <c:pt idx="4">
                  <c:v>166076</c:v>
                </c:pt>
              </c:numCache>
            </c:numRef>
          </c:val>
          <c:smooth val="0"/>
          <c:extLst>
            <c:ext xmlns:c16="http://schemas.microsoft.com/office/drawing/2014/chart" uri="{C3380CC4-5D6E-409C-BE32-E72D297353CC}">
              <c16:uniqueId val="{00000001-27FC-460F-94F1-59FCF9BA3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3.55</c:v>
                </c:pt>
                <c:pt idx="1">
                  <c:v>1.1499999999999999</c:v>
                </c:pt>
                <c:pt idx="2">
                  <c:v>2.81</c:v>
                </c:pt>
                <c:pt idx="3">
                  <c:v>1.87</c:v>
                </c:pt>
                <c:pt idx="4">
                  <c:v>6.9</c:v>
                </c:pt>
              </c:numCache>
            </c:numRef>
          </c:val>
          <c:extLst>
            <c:ext xmlns:c16="http://schemas.microsoft.com/office/drawing/2014/chart" uri="{C3380CC4-5D6E-409C-BE32-E72D297353CC}">
              <c16:uniqueId val="{00000000-E3D3-45DF-AEF6-28B156C6B6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27.15</c:v>
                </c:pt>
                <c:pt idx="1">
                  <c:v>27.61</c:v>
                </c:pt>
                <c:pt idx="2">
                  <c:v>13.95</c:v>
                </c:pt>
                <c:pt idx="3">
                  <c:v>12.57</c:v>
                </c:pt>
                <c:pt idx="4">
                  <c:v>12.14</c:v>
                </c:pt>
              </c:numCache>
            </c:numRef>
          </c:val>
          <c:extLst>
            <c:ext xmlns:c16="http://schemas.microsoft.com/office/drawing/2014/chart" uri="{C3380CC4-5D6E-409C-BE32-E72D297353CC}">
              <c16:uniqueId val="{00000001-E3D3-45DF-AEF6-28B156C6B6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-2.4500000000000002</c:v>
                </c:pt>
                <c:pt idx="2">
                  <c:v>-11.81</c:v>
                </c:pt>
                <c:pt idx="3">
                  <c:v>-2.42</c:v>
                </c:pt>
                <c:pt idx="4">
                  <c:v>5.0999999999999996</c:v>
                </c:pt>
              </c:numCache>
            </c:numRef>
          </c:val>
          <c:smooth val="0"/>
          <c:extLst>
            <c:ext xmlns:c16="http://schemas.microsoft.com/office/drawing/2014/chart" uri="{C3380CC4-5D6E-409C-BE32-E72D297353CC}">
              <c16:uniqueId val="{00000002-E3D3-45DF-AEF6-28B156C6B6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c:v>
                </c:pt>
                <c:pt idx="4">
                  <c:v>#N/A</c:v>
                </c:pt>
                <c:pt idx="5">
                  <c:v>0.24</c:v>
                </c:pt>
                <c:pt idx="6">
                  <c:v>#N/A</c:v>
                </c:pt>
                <c:pt idx="7">
                  <c:v>0</c:v>
                </c:pt>
                <c:pt idx="8">
                  <c:v>#N/A</c:v>
                </c:pt>
                <c:pt idx="9">
                  <c:v>0</c:v>
                </c:pt>
              </c:numCache>
            </c:numRef>
          </c:val>
          <c:extLst>
            <c:ext xmlns:c16="http://schemas.microsoft.com/office/drawing/2014/chart" uri="{C3380CC4-5D6E-409C-BE32-E72D297353CC}">
              <c16:uniqueId val="{00000000-BC38-448D-88A7-D71E0E831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38-448D-88A7-D71E0E831053}"/>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38-448D-88A7-D71E0E831053}"/>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38-448D-88A7-D71E0E8310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38-448D-88A7-D71E0E83105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c:v>
                </c:pt>
                <c:pt idx="8">
                  <c:v>#N/A</c:v>
                </c:pt>
                <c:pt idx="9">
                  <c:v>0.13</c:v>
                </c:pt>
              </c:numCache>
            </c:numRef>
          </c:val>
          <c:extLst>
            <c:ext xmlns:c16="http://schemas.microsoft.com/office/drawing/2014/chart" uri="{C3380CC4-5D6E-409C-BE32-E72D297353CC}">
              <c16:uniqueId val="{00000005-BC38-448D-88A7-D71E0E8310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0.55000000000000004</c:v>
                </c:pt>
                <c:pt idx="4">
                  <c:v>#N/A</c:v>
                </c:pt>
                <c:pt idx="5">
                  <c:v>0.62</c:v>
                </c:pt>
                <c:pt idx="6">
                  <c:v>#N/A</c:v>
                </c:pt>
                <c:pt idx="7">
                  <c:v>0.52</c:v>
                </c:pt>
                <c:pt idx="8">
                  <c:v>#N/A</c:v>
                </c:pt>
                <c:pt idx="9">
                  <c:v>0.19</c:v>
                </c:pt>
              </c:numCache>
            </c:numRef>
          </c:val>
          <c:extLst>
            <c:ext xmlns:c16="http://schemas.microsoft.com/office/drawing/2014/chart" uri="{C3380CC4-5D6E-409C-BE32-E72D297353CC}">
              <c16:uniqueId val="{00000006-BC38-448D-88A7-D71E0E8310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1.03</c:v>
                </c:pt>
                <c:pt idx="2">
                  <c:v>#N/A</c:v>
                </c:pt>
                <c:pt idx="3">
                  <c:v>1.46</c:v>
                </c:pt>
                <c:pt idx="4">
                  <c:v>#N/A</c:v>
                </c:pt>
                <c:pt idx="5">
                  <c:v>0.04</c:v>
                </c:pt>
                <c:pt idx="6">
                  <c:v>#N/A</c:v>
                </c:pt>
                <c:pt idx="7">
                  <c:v>0.22</c:v>
                </c:pt>
                <c:pt idx="8">
                  <c:v>#N/A</c:v>
                </c:pt>
                <c:pt idx="9">
                  <c:v>0.64</c:v>
                </c:pt>
              </c:numCache>
            </c:numRef>
          </c:val>
          <c:extLst>
            <c:ext xmlns:c16="http://schemas.microsoft.com/office/drawing/2014/chart" uri="{C3380CC4-5D6E-409C-BE32-E72D297353CC}">
              <c16:uniqueId val="{00000007-BC38-448D-88A7-D71E0E8310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4.25</c:v>
                </c:pt>
                <c:pt idx="2">
                  <c:v>#N/A</c:v>
                </c:pt>
                <c:pt idx="3">
                  <c:v>2.92</c:v>
                </c:pt>
                <c:pt idx="4">
                  <c:v>#N/A</c:v>
                </c:pt>
                <c:pt idx="5">
                  <c:v>2.75</c:v>
                </c:pt>
                <c:pt idx="6">
                  <c:v>#N/A</c:v>
                </c:pt>
                <c:pt idx="7">
                  <c:v>4.91</c:v>
                </c:pt>
                <c:pt idx="8">
                  <c:v>#N/A</c:v>
                </c:pt>
                <c:pt idx="9">
                  <c:v>4.99</c:v>
                </c:pt>
              </c:numCache>
            </c:numRef>
          </c:val>
          <c:extLst>
            <c:ext xmlns:c16="http://schemas.microsoft.com/office/drawing/2014/chart" uri="{C3380CC4-5D6E-409C-BE32-E72D297353CC}">
              <c16:uniqueId val="{00000008-BC38-448D-88A7-D71E0E831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3.54</c:v>
                </c:pt>
                <c:pt idx="2">
                  <c:v>#N/A</c:v>
                </c:pt>
                <c:pt idx="3">
                  <c:v>1.1499999999999999</c:v>
                </c:pt>
                <c:pt idx="4">
                  <c:v>#N/A</c:v>
                </c:pt>
                <c:pt idx="5">
                  <c:v>2.81</c:v>
                </c:pt>
                <c:pt idx="6">
                  <c:v>#N/A</c:v>
                </c:pt>
                <c:pt idx="7">
                  <c:v>1.86</c:v>
                </c:pt>
                <c:pt idx="8">
                  <c:v>#N/A</c:v>
                </c:pt>
                <c:pt idx="9">
                  <c:v>6.89</c:v>
                </c:pt>
              </c:numCache>
            </c:numRef>
          </c:val>
          <c:extLst>
            <c:ext xmlns:c16="http://schemas.microsoft.com/office/drawing/2014/chart" uri="{C3380CC4-5D6E-409C-BE32-E72D297353CC}">
              <c16:uniqueId val="{00000009-BC38-448D-88A7-D71E0E831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2598</c:v>
                </c:pt>
                <c:pt idx="5">
                  <c:v>2671</c:v>
                </c:pt>
                <c:pt idx="8">
                  <c:v>2783</c:v>
                </c:pt>
                <c:pt idx="11">
                  <c:v>2695</c:v>
                </c:pt>
                <c:pt idx="14">
                  <c:v>2780</c:v>
                </c:pt>
              </c:numCache>
            </c:numRef>
          </c:val>
          <c:extLst>
            <c:ext xmlns:c16="http://schemas.microsoft.com/office/drawing/2014/chart" uri="{C3380CC4-5D6E-409C-BE32-E72D297353CC}">
              <c16:uniqueId val="{00000000-9D5A-4B7B-898D-C7AD509734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5A-4B7B-898D-C7AD509734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5A-4B7B-898D-C7AD509734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137</c:v>
                </c:pt>
                <c:pt idx="6">
                  <c:v>186</c:v>
                </c:pt>
                <c:pt idx="9">
                  <c:v>193</c:v>
                </c:pt>
                <c:pt idx="12">
                  <c:v>200</c:v>
                </c:pt>
              </c:numCache>
            </c:numRef>
          </c:val>
          <c:extLst>
            <c:ext xmlns:c16="http://schemas.microsoft.com/office/drawing/2014/chart" uri="{C3380CC4-5D6E-409C-BE32-E72D297353CC}">
              <c16:uniqueId val="{00000003-9D5A-4B7B-898D-C7AD509734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836</c:v>
                </c:pt>
                <c:pt idx="3">
                  <c:v>876</c:v>
                </c:pt>
                <c:pt idx="6">
                  <c:v>905</c:v>
                </c:pt>
                <c:pt idx="9">
                  <c:v>745</c:v>
                </c:pt>
                <c:pt idx="12">
                  <c:v>682</c:v>
                </c:pt>
              </c:numCache>
            </c:numRef>
          </c:val>
          <c:extLst>
            <c:ext xmlns:c16="http://schemas.microsoft.com/office/drawing/2014/chart" uri="{C3380CC4-5D6E-409C-BE32-E72D297353CC}">
              <c16:uniqueId val="{00000004-9D5A-4B7B-898D-C7AD509734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5A-4B7B-898D-C7AD509734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5A-4B7B-898D-C7AD509734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2945</c:v>
                </c:pt>
                <c:pt idx="3">
                  <c:v>2965</c:v>
                </c:pt>
                <c:pt idx="6">
                  <c:v>2980</c:v>
                </c:pt>
                <c:pt idx="9">
                  <c:v>2878</c:v>
                </c:pt>
                <c:pt idx="12">
                  <c:v>2837</c:v>
                </c:pt>
              </c:numCache>
            </c:numRef>
          </c:val>
          <c:extLst>
            <c:ext xmlns:c16="http://schemas.microsoft.com/office/drawing/2014/chart" uri="{C3380CC4-5D6E-409C-BE32-E72D297353CC}">
              <c16:uniqueId val="{00000007-9D5A-4B7B-898D-C7AD509734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1205</c:v>
                </c:pt>
                <c:pt idx="2">
                  <c:v>#N/A</c:v>
                </c:pt>
                <c:pt idx="3">
                  <c:v>#N/A</c:v>
                </c:pt>
                <c:pt idx="4">
                  <c:v>1307</c:v>
                </c:pt>
                <c:pt idx="5">
                  <c:v>#N/A</c:v>
                </c:pt>
                <c:pt idx="6">
                  <c:v>#N/A</c:v>
                </c:pt>
                <c:pt idx="7">
                  <c:v>1288</c:v>
                </c:pt>
                <c:pt idx="8">
                  <c:v>#N/A</c:v>
                </c:pt>
                <c:pt idx="9">
                  <c:v>#N/A</c:v>
                </c:pt>
                <c:pt idx="10">
                  <c:v>1121</c:v>
                </c:pt>
                <c:pt idx="11">
                  <c:v>#N/A</c:v>
                </c:pt>
                <c:pt idx="12">
                  <c:v>#N/A</c:v>
                </c:pt>
                <c:pt idx="13">
                  <c:v>939</c:v>
                </c:pt>
                <c:pt idx="14">
                  <c:v>#N/A</c:v>
                </c:pt>
              </c:numCache>
            </c:numRef>
          </c:val>
          <c:smooth val="0"/>
          <c:extLst>
            <c:ext xmlns:c16="http://schemas.microsoft.com/office/drawing/2014/chart" uri="{C3380CC4-5D6E-409C-BE32-E72D297353CC}">
              <c16:uniqueId val="{00000008-9D5A-4B7B-898D-C7AD509734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23764</c:v>
                </c:pt>
                <c:pt idx="5">
                  <c:v>23810</c:v>
                </c:pt>
                <c:pt idx="8">
                  <c:v>23539</c:v>
                </c:pt>
                <c:pt idx="11">
                  <c:v>24460</c:v>
                </c:pt>
                <c:pt idx="14">
                  <c:v>24927</c:v>
                </c:pt>
              </c:numCache>
            </c:numRef>
          </c:val>
          <c:extLst>
            <c:ext xmlns:c16="http://schemas.microsoft.com/office/drawing/2014/chart" uri="{C3380CC4-5D6E-409C-BE32-E72D297353CC}">
              <c16:uniqueId val="{00000000-F433-4F95-BC57-A24EAAE5C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2112</c:v>
                </c:pt>
                <c:pt idx="5">
                  <c:v>2062</c:v>
                </c:pt>
                <c:pt idx="8">
                  <c:v>1807</c:v>
                </c:pt>
                <c:pt idx="11">
                  <c:v>1698</c:v>
                </c:pt>
                <c:pt idx="14">
                  <c:v>1567</c:v>
                </c:pt>
              </c:numCache>
            </c:numRef>
          </c:val>
          <c:extLst>
            <c:ext xmlns:c16="http://schemas.microsoft.com/office/drawing/2014/chart" uri="{C3380CC4-5D6E-409C-BE32-E72D297353CC}">
              <c16:uniqueId val="{00000001-F433-4F95-BC57-A24EAAE5C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3836</c:v>
                </c:pt>
                <c:pt idx="5">
                  <c:v>3960</c:v>
                </c:pt>
                <c:pt idx="8">
                  <c:v>3356</c:v>
                </c:pt>
                <c:pt idx="11">
                  <c:v>2982</c:v>
                </c:pt>
                <c:pt idx="14">
                  <c:v>2780</c:v>
                </c:pt>
              </c:numCache>
            </c:numRef>
          </c:val>
          <c:extLst>
            <c:ext xmlns:c16="http://schemas.microsoft.com/office/drawing/2014/chart" uri="{C3380CC4-5D6E-409C-BE32-E72D297353CC}">
              <c16:uniqueId val="{00000002-F433-4F95-BC57-A24EAAE5C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33-4F95-BC57-A24EAAE5C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33-4F95-BC57-A24EAAE5C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1994</c:v>
                </c:pt>
                <c:pt idx="3">
                  <c:v>2008</c:v>
                </c:pt>
                <c:pt idx="6">
                  <c:v>1840</c:v>
                </c:pt>
                <c:pt idx="9">
                  <c:v>1751</c:v>
                </c:pt>
                <c:pt idx="12">
                  <c:v>1751</c:v>
                </c:pt>
              </c:numCache>
            </c:numRef>
          </c:val>
          <c:extLst>
            <c:ext xmlns:c16="http://schemas.microsoft.com/office/drawing/2014/chart" uri="{C3380CC4-5D6E-409C-BE32-E72D297353CC}">
              <c16:uniqueId val="{00000005-F433-4F95-BC57-A24EAAE5C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2796</c:v>
                </c:pt>
                <c:pt idx="3">
                  <c:v>2672</c:v>
                </c:pt>
                <c:pt idx="6">
                  <c:v>2715</c:v>
                </c:pt>
                <c:pt idx="9">
                  <c:v>2343</c:v>
                </c:pt>
                <c:pt idx="12">
                  <c:v>2377</c:v>
                </c:pt>
              </c:numCache>
            </c:numRef>
          </c:val>
          <c:extLst>
            <c:ext xmlns:c16="http://schemas.microsoft.com/office/drawing/2014/chart" uri="{C3380CC4-5D6E-409C-BE32-E72D297353CC}">
              <c16:uniqueId val="{00000006-F433-4F95-BC57-A24EAAE5C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1943</c:v>
                </c:pt>
                <c:pt idx="3">
                  <c:v>1973</c:v>
                </c:pt>
                <c:pt idx="6">
                  <c:v>1718</c:v>
                </c:pt>
                <c:pt idx="9">
                  <c:v>1533</c:v>
                </c:pt>
                <c:pt idx="12">
                  <c:v>1343</c:v>
                </c:pt>
              </c:numCache>
            </c:numRef>
          </c:val>
          <c:extLst>
            <c:ext xmlns:c16="http://schemas.microsoft.com/office/drawing/2014/chart" uri="{C3380CC4-5D6E-409C-BE32-E72D297353CC}">
              <c16:uniqueId val="{00000007-F433-4F95-BC57-A24EAAE5C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7150</c:v>
                </c:pt>
                <c:pt idx="3">
                  <c:v>6473</c:v>
                </c:pt>
                <c:pt idx="6">
                  <c:v>6275</c:v>
                </c:pt>
                <c:pt idx="9">
                  <c:v>5927</c:v>
                </c:pt>
                <c:pt idx="12">
                  <c:v>5349</c:v>
                </c:pt>
              </c:numCache>
            </c:numRef>
          </c:val>
          <c:extLst>
            <c:ext xmlns:c16="http://schemas.microsoft.com/office/drawing/2014/chart" uri="{C3380CC4-5D6E-409C-BE32-E72D297353CC}">
              <c16:uniqueId val="{00000008-F433-4F95-BC57-A24EAAE5C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33-4F95-BC57-A24EAAE5C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26440</c:v>
                </c:pt>
                <c:pt idx="3">
                  <c:v>26525</c:v>
                </c:pt>
                <c:pt idx="6">
                  <c:v>26255</c:v>
                </c:pt>
                <c:pt idx="9">
                  <c:v>27713</c:v>
                </c:pt>
                <c:pt idx="12">
                  <c:v>28759</c:v>
                </c:pt>
              </c:numCache>
            </c:numRef>
          </c:val>
          <c:extLst>
            <c:ext xmlns:c16="http://schemas.microsoft.com/office/drawing/2014/chart" uri="{C3380CC4-5D6E-409C-BE32-E72D297353CC}">
              <c16:uniqueId val="{0000000A-F433-4F95-BC57-A24EAAE5CD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10613</c:v>
                </c:pt>
                <c:pt idx="2">
                  <c:v>#N/A</c:v>
                </c:pt>
                <c:pt idx="3">
                  <c:v>#N/A</c:v>
                </c:pt>
                <c:pt idx="4">
                  <c:v>9818</c:v>
                </c:pt>
                <c:pt idx="5">
                  <c:v>#N/A</c:v>
                </c:pt>
                <c:pt idx="6">
                  <c:v>#N/A</c:v>
                </c:pt>
                <c:pt idx="7">
                  <c:v>10101</c:v>
                </c:pt>
                <c:pt idx="8">
                  <c:v>#N/A</c:v>
                </c:pt>
                <c:pt idx="9">
                  <c:v>#N/A</c:v>
                </c:pt>
                <c:pt idx="10">
                  <c:v>10126</c:v>
                </c:pt>
                <c:pt idx="11">
                  <c:v>#N/A</c:v>
                </c:pt>
                <c:pt idx="12">
                  <c:v>#N/A</c:v>
                </c:pt>
                <c:pt idx="13">
                  <c:v>10305</c:v>
                </c:pt>
                <c:pt idx="14">
                  <c:v>#N/A</c:v>
                </c:pt>
              </c:numCache>
            </c:numRef>
          </c:val>
          <c:smooth val="0"/>
          <c:extLst>
            <c:ext xmlns:c16="http://schemas.microsoft.com/office/drawing/2014/chart" uri="{C3380CC4-5D6E-409C-BE32-E72D297353CC}">
              <c16:uniqueId val="{0000000B-F433-4F95-BC57-A24EAAE5CD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1499</c:v>
                </c:pt>
                <c:pt idx="1">
                  <c:v>1343</c:v>
                </c:pt>
                <c:pt idx="2">
                  <c:v>1343</c:v>
                </c:pt>
              </c:numCache>
            </c:numRef>
          </c:val>
          <c:extLst>
            <c:ext xmlns:c16="http://schemas.microsoft.com/office/drawing/2014/chart" uri="{C3380CC4-5D6E-409C-BE32-E72D297353CC}">
              <c16:uniqueId val="{00000000-C385-437B-8F33-B81447255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932</c:v>
                </c:pt>
                <c:pt idx="1">
                  <c:v>802</c:v>
                </c:pt>
                <c:pt idx="2">
                  <c:v>648</c:v>
                </c:pt>
              </c:numCache>
            </c:numRef>
          </c:val>
          <c:extLst>
            <c:ext xmlns:c16="http://schemas.microsoft.com/office/drawing/2014/chart" uri="{C3380CC4-5D6E-409C-BE32-E72D297353CC}">
              <c16:uniqueId val="{00000001-C385-437B-8F33-B81447255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2562</c:v>
                </c:pt>
                <c:pt idx="1">
                  <c:v>2501</c:v>
                </c:pt>
                <c:pt idx="2">
                  <c:v>2527</c:v>
                </c:pt>
              </c:numCache>
            </c:numRef>
          </c:val>
          <c:extLst>
            <c:ext xmlns:c16="http://schemas.microsoft.com/office/drawing/2014/chart" uri="{C3380CC4-5D6E-409C-BE32-E72D297353CC}">
              <c16:uniqueId val="{00000002-C385-437B-8F33-B81447255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年度に消防庁舎建設事業等、平成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年度に南和広域医療体制整備事業等、平成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年度に総合体育館整備事業、広域塵芥処理施設整備事業等の元金償還が順次開始されたことで実質公債比率の分子が上昇。令和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償還終了に伴う公営企業債の元利償還金に対する繰入金の減少などで、実質公債比率の分子は減少。今後は新庁舎建設事業等の大規模事業に着手していることから、緊急度・優先度等の的確な把握に基づく事業の選択と計画的実施の徹底等により起債に依存しない財政運営、交付税算入割合の高い有利な事業債の活用等により、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年度以降、南和広域医療企業団による病院整備事業、やまと広域環境衛生事務組合による広域塵芥処理施設建設事業といった広域行政への市債発行額の増加に加え、平成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年度のごみ中継施設整備事業、令和元年度の老人福祉施設整備事業、令和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新庁舎整備事業等の影響を受け地方債残高は結果的に増加に転じ、加えて基金取崩による基金残高の減少などの影響を受け将来負担比率は増加となった。現在、新庁舎建設事業などの大規模な施設整備事業に着手し、市債の発行額が増えることからも、今後も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の在り方について整理を行った結果、今後予定されている新庁舎整備事業等の公共施設整備に伴う一般財源確保に備えるため、またそれらの整備に伴う公債費償還財源の確保のため、財政調整基金から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億円の積み替えを行った。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年度においては、公債費に対して減債基金を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憶円、ふるさと納税寄付金充当分としてふるさと五條市応援基金を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億円を取り崩した一方で、ふるさと寄付金等を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新庁舎整備事業等の公共施設設備事業に伴い増加が見込まれる公債費の償還財源確保のため減債基金への積立を予定している。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新庁舎整備事業を含め公共施設の整備の財源として活用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④ふるさと五條市応援基金 ：　ふるさと納税寄附金等の適正な運用に活用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⑤文化財保存基金　　　 　：　伝統的建造物群保存地区における伝統的建造物、指定文化財及び登録文化財の保存活用事業に活用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①預金利子相当額を積み立てたことによる増加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②大型公共施設の整備に備え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③職員の退職者の増加に対応するため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年度ふるさと納税寄附金を積み立て、令和元年度寄附金分を取り崩したことにより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億円の減少は、普通交付税において合併算定替による縮減がかかったことと市民税等が景気動向により変動したことで生じた一般財源の不足に対応するため取り崩しを行ったことによる。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・県公債費補助金を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塵芥処理施設整備事業や南和広域医療体制整備に伴う病院整備事業、ごみ中継施設整備事業や老人福祉施設整備事業、また現在着手している新庁舎整備事業による公債費の増加が今後数年間予定されているため、減債基金を活用し年度毎の公債費負担の平準化を図ると共に、将来負担に対する備えとして減債基金の残高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著しい過疎地域であることに加え、市内に中心となる産業が少ないこと等が要因で財政基盤が弱く、類似団体平均を常に下回っている。しかし、行財政改革による職員数の削減や事業の見直し等により行政経費削減に一定の成果をあげたこともあり、人口が減少する中においてもここ数年間同水準を維持している。今後も、事業・経費の見直し及び重点化による歳出の削減・抑制、地域産業の振興、市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の歳入は、市税が大企業等の徴収猶予により減少したが、普通交付税の項目追加等により増加。経常経費の歳出は、新型コロナウイルス感染症の影響などで行政経費が縮減したこと等により減少したことで、経常収支比率は前年度比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しかし、今後は新庁舎建設事業等の大型事業による市債発行額の増加、社会保障関係経費の増加が見込まれる。各事業費を的確に把握、財政見通しを綿密にし、厳しい選択と集中により可能な限り市債新規発行を抑制、行財政改革を継続的に進め計画的な行政経営を行い、より経常経費の削減・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146957</xdr:rowOff>
    </xdr:to>
    <xdr:cxnSp macro="">
      <xdr:nvCxnSpPr>
        <xdr:cNvPr id="134" name="直線コネクタ 133"/>
        <xdr:cNvCxnSpPr/>
      </xdr:nvCxnSpPr>
      <xdr:spPr>
        <a:xfrm flipV="1">
          <a:off x="4114800" y="10453733"/>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62</xdr:row>
      <xdr:rowOff>103051</xdr:rowOff>
    </xdr:to>
    <xdr:cxnSp macro="">
      <xdr:nvCxnSpPr>
        <xdr:cNvPr id="137" name="直線コネクタ 136"/>
        <xdr:cNvCxnSpPr/>
      </xdr:nvCxnSpPr>
      <xdr:spPr>
        <a:xfrm flipV="1">
          <a:off x="3225800" y="106054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62</xdr:row>
      <xdr:rowOff>103051</xdr:rowOff>
    </xdr:to>
    <xdr:cxnSp macro="">
      <xdr:nvCxnSpPr>
        <xdr:cNvPr id="140" name="直線コネクタ 139"/>
        <xdr:cNvCxnSpPr/>
      </xdr:nvCxnSpPr>
      <xdr:spPr>
        <a:xfrm>
          <a:off x="2336800" y="1058817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57331</xdr:rowOff>
    </xdr:from>
    <xdr:to>
      <xdr:col>11</xdr:col>
      <xdr:colOff>31750</xdr:colOff>
      <xdr:row>61</xdr:row>
      <xdr:rowOff>129722</xdr:rowOff>
    </xdr:to>
    <xdr:cxnSp macro="">
      <xdr:nvCxnSpPr>
        <xdr:cNvPr id="143" name="直線コネクタ 142"/>
        <xdr:cNvCxnSpPr/>
      </xdr:nvCxnSpPr>
      <xdr:spPr>
        <a:xfrm>
          <a:off x="1447800" y="105157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5" name="楕円 154"/>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11084</xdr:rowOff>
    </xdr:from>
    <xdr:ext cx="736600" cy="259045"/>
    <xdr:sp macro="" textlink="">
      <xdr:nvSpPr>
        <xdr:cNvPr id="156" name="テキスト ボックス 155"/>
        <xdr:cNvSpPr txBox="1"/>
      </xdr:nvSpPr>
      <xdr:spPr>
        <a:xfrm>
          <a:off x="3733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52251</xdr:rowOff>
    </xdr:from>
    <xdr:to>
      <xdr:col>15</xdr:col>
      <xdr:colOff>133350</xdr:colOff>
      <xdr:row>62</xdr:row>
      <xdr:rowOff>153851</xdr:rowOff>
    </xdr:to>
    <xdr:sp macro="" textlink="">
      <xdr:nvSpPr>
        <xdr:cNvPr id="157" name="楕円 156"/>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138628</xdr:rowOff>
    </xdr:from>
    <xdr:ext cx="762000" cy="259045"/>
    <xdr:sp macro="" textlink="">
      <xdr:nvSpPr>
        <xdr:cNvPr id="158" name="テキスト ボックス 157"/>
        <xdr:cNvSpPr txBox="1"/>
      </xdr:nvSpPr>
      <xdr:spPr>
        <a:xfrm>
          <a:off x="2844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59" name="楕円 158"/>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165299</xdr:rowOff>
    </xdr:from>
    <xdr:ext cx="762000" cy="259045"/>
    <xdr:sp macro="" textlink="">
      <xdr:nvSpPr>
        <xdr:cNvPr id="160" name="テキスト ボックス 159"/>
        <xdr:cNvSpPr txBox="1"/>
      </xdr:nvSpPr>
      <xdr:spPr>
        <a:xfrm>
          <a:off x="1955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61" name="楕円 160"/>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62" name="テキスト ボックス 161"/>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今年度は、会計年度任用職員制度の導入及び新型コロナウイルス感染症対応経費の増加に伴い、前年度より</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％増加したが、平成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やまと広域衛生事務組合が本格稼働し塵芥処理に要していた物件費が削減されたこともあり類似団体平均額を下回っている。今後も引き続き、組織及び事務事業の見直し、指定管理者制度等による民間活力の導入、人員配置及び事務事業の効率化を図り、計画的な施設管理を進め、コスト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80930</xdr:rowOff>
    </xdr:from>
    <xdr:to>
      <xdr:col>23</xdr:col>
      <xdr:colOff>133350</xdr:colOff>
      <xdr:row>83</xdr:row>
      <xdr:rowOff>113326</xdr:rowOff>
    </xdr:to>
    <xdr:cxnSp macro="">
      <xdr:nvCxnSpPr>
        <xdr:cNvPr id="194" name="直線コネクタ 193"/>
        <xdr:cNvCxnSpPr/>
      </xdr:nvCxnSpPr>
      <xdr:spPr>
        <a:xfrm>
          <a:off x="4114800" y="14311280"/>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55079</xdr:rowOff>
    </xdr:from>
    <xdr:to>
      <xdr:col>19</xdr:col>
      <xdr:colOff>133350</xdr:colOff>
      <xdr:row>83</xdr:row>
      <xdr:rowOff>80930</xdr:rowOff>
    </xdr:to>
    <xdr:cxnSp macro="">
      <xdr:nvCxnSpPr>
        <xdr:cNvPr id="197" name="直線コネクタ 196"/>
        <xdr:cNvCxnSpPr/>
      </xdr:nvCxnSpPr>
      <xdr:spPr>
        <a:xfrm>
          <a:off x="3225800" y="14285429"/>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55079</xdr:rowOff>
    </xdr:from>
    <xdr:to>
      <xdr:col>15</xdr:col>
      <xdr:colOff>82550</xdr:colOff>
      <xdr:row>83</xdr:row>
      <xdr:rowOff>55420</xdr:rowOff>
    </xdr:to>
    <xdr:cxnSp macro="">
      <xdr:nvCxnSpPr>
        <xdr:cNvPr id="200" name="直線コネクタ 199"/>
        <xdr:cNvCxnSpPr/>
      </xdr:nvCxnSpPr>
      <xdr:spPr>
        <a:xfrm flipV="1">
          <a:off x="2336800" y="14285429"/>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55420</xdr:rowOff>
    </xdr:from>
    <xdr:to>
      <xdr:col>11</xdr:col>
      <xdr:colOff>31750</xdr:colOff>
      <xdr:row>83</xdr:row>
      <xdr:rowOff>57006</xdr:rowOff>
    </xdr:to>
    <xdr:cxnSp macro="">
      <xdr:nvCxnSpPr>
        <xdr:cNvPr id="203" name="直線コネクタ 202"/>
        <xdr:cNvCxnSpPr/>
      </xdr:nvCxnSpPr>
      <xdr:spPr>
        <a:xfrm flipV="1">
          <a:off x="1447800" y="1428577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62526</xdr:rowOff>
    </xdr:from>
    <xdr:to>
      <xdr:col>23</xdr:col>
      <xdr:colOff>184150</xdr:colOff>
      <xdr:row>83</xdr:row>
      <xdr:rowOff>164126</xdr:rowOff>
    </xdr:to>
    <xdr:sp macro="" textlink="">
      <xdr:nvSpPr>
        <xdr:cNvPr id="213" name="楕円 212"/>
        <xdr:cNvSpPr/>
      </xdr:nvSpPr>
      <xdr:spPr>
        <a:xfrm>
          <a:off x="4902200" y="14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79053</xdr:rowOff>
    </xdr:from>
    <xdr:ext cx="762000" cy="259045"/>
    <xdr:sp macro="" textlink="">
      <xdr:nvSpPr>
        <xdr:cNvPr id="214" name="人件費・物件費等の状況該当値テキスト"/>
        <xdr:cNvSpPr txBox="1"/>
      </xdr:nvSpPr>
      <xdr:spPr>
        <a:xfrm>
          <a:off x="5041900" y="1413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30130</xdr:rowOff>
    </xdr:from>
    <xdr:to>
      <xdr:col>19</xdr:col>
      <xdr:colOff>184150</xdr:colOff>
      <xdr:row>83</xdr:row>
      <xdr:rowOff>131730</xdr:rowOff>
    </xdr:to>
    <xdr:sp macro="" textlink="">
      <xdr:nvSpPr>
        <xdr:cNvPr id="215" name="楕円 214"/>
        <xdr:cNvSpPr/>
      </xdr:nvSpPr>
      <xdr:spPr>
        <a:xfrm>
          <a:off x="4064000" y="142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141907</xdr:rowOff>
    </xdr:from>
    <xdr:ext cx="736600" cy="259045"/>
    <xdr:sp macro="" textlink="">
      <xdr:nvSpPr>
        <xdr:cNvPr id="216" name="テキスト ボックス 215"/>
        <xdr:cNvSpPr txBox="1"/>
      </xdr:nvSpPr>
      <xdr:spPr>
        <a:xfrm>
          <a:off x="3733800" y="1402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4279</xdr:rowOff>
    </xdr:from>
    <xdr:to>
      <xdr:col>15</xdr:col>
      <xdr:colOff>133350</xdr:colOff>
      <xdr:row>83</xdr:row>
      <xdr:rowOff>105879</xdr:rowOff>
    </xdr:to>
    <xdr:sp macro="" textlink="">
      <xdr:nvSpPr>
        <xdr:cNvPr id="217" name="楕円 216"/>
        <xdr:cNvSpPr/>
      </xdr:nvSpPr>
      <xdr:spPr>
        <a:xfrm>
          <a:off x="3175000" y="142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116056</xdr:rowOff>
    </xdr:from>
    <xdr:ext cx="762000" cy="259045"/>
    <xdr:sp macro="" textlink="">
      <xdr:nvSpPr>
        <xdr:cNvPr id="218" name="テキスト ボックス 217"/>
        <xdr:cNvSpPr txBox="1"/>
      </xdr:nvSpPr>
      <xdr:spPr>
        <a:xfrm>
          <a:off x="2844800" y="1400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4620</xdr:rowOff>
    </xdr:from>
    <xdr:to>
      <xdr:col>11</xdr:col>
      <xdr:colOff>82550</xdr:colOff>
      <xdr:row>83</xdr:row>
      <xdr:rowOff>106220</xdr:rowOff>
    </xdr:to>
    <xdr:sp macro="" textlink="">
      <xdr:nvSpPr>
        <xdr:cNvPr id="219" name="楕円 218"/>
        <xdr:cNvSpPr/>
      </xdr:nvSpPr>
      <xdr:spPr>
        <a:xfrm>
          <a:off x="2286000" y="142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116397</xdr:rowOff>
    </xdr:from>
    <xdr:ext cx="762000" cy="259045"/>
    <xdr:sp macro="" textlink="">
      <xdr:nvSpPr>
        <xdr:cNvPr id="220" name="テキスト ボックス 219"/>
        <xdr:cNvSpPr txBox="1"/>
      </xdr:nvSpPr>
      <xdr:spPr>
        <a:xfrm>
          <a:off x="1955800" y="140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6206</xdr:rowOff>
    </xdr:from>
    <xdr:to>
      <xdr:col>7</xdr:col>
      <xdr:colOff>31750</xdr:colOff>
      <xdr:row>83</xdr:row>
      <xdr:rowOff>107806</xdr:rowOff>
    </xdr:to>
    <xdr:sp macro="" textlink="">
      <xdr:nvSpPr>
        <xdr:cNvPr id="221" name="楕円 220"/>
        <xdr:cNvSpPr/>
      </xdr:nvSpPr>
      <xdr:spPr>
        <a:xfrm>
          <a:off x="1397000" y="142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92583</xdr:rowOff>
    </xdr:from>
    <xdr:ext cx="762000" cy="259045"/>
    <xdr:sp macro="" textlink="">
      <xdr:nvSpPr>
        <xdr:cNvPr id="222" name="テキスト ボックス 221"/>
        <xdr:cNvSpPr txBox="1"/>
      </xdr:nvSpPr>
      <xdr:spPr>
        <a:xfrm>
          <a:off x="1066800" y="1432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も類似団体平均に比べ継続して低い水準で推移しているものの、今年度については、職員の年齢構成等により改善傾向にあり、前年度より指数は上昇した。今後について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122766</xdr:rowOff>
    </xdr:to>
    <xdr:cxnSp macro="">
      <xdr:nvCxnSpPr>
        <xdr:cNvPr id="258" name="直線コネクタ 257"/>
        <xdr:cNvCxnSpPr/>
      </xdr:nvCxnSpPr>
      <xdr:spPr>
        <a:xfrm>
          <a:off x="16179800" y="14329229"/>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111277</xdr:rowOff>
    </xdr:to>
    <xdr:cxnSp macro="">
      <xdr:nvCxnSpPr>
        <xdr:cNvPr id="261" name="直線コネクタ 260"/>
        <xdr:cNvCxnSpPr/>
      </xdr:nvCxnSpPr>
      <xdr:spPr>
        <a:xfrm flipV="1">
          <a:off x="15290800" y="1432922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111277</xdr:rowOff>
    </xdr:to>
    <xdr:cxnSp macro="">
      <xdr:nvCxnSpPr>
        <xdr:cNvPr id="264" name="直線コネクタ 263"/>
        <xdr:cNvCxnSpPr/>
      </xdr:nvCxnSpPr>
      <xdr:spPr>
        <a:xfrm>
          <a:off x="14401800" y="143981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167821</xdr:rowOff>
    </xdr:to>
    <xdr:cxnSp macro="">
      <xdr:nvCxnSpPr>
        <xdr:cNvPr id="267" name="直線コネクタ 266"/>
        <xdr:cNvCxnSpPr/>
      </xdr:nvCxnSpPr>
      <xdr:spPr>
        <a:xfrm>
          <a:off x="13512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3" name="楕円 282"/>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4" name="テキスト ボックス 283"/>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年度の市村合併により増加したが、「第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次五條市行政改革大綱 アクション・プラン３」による職員定数削減、常備消防の広域化による削減等により類似団体平均値にかなり近づいた。しかし近年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164858</xdr:rowOff>
    </xdr:from>
    <xdr:to>
      <xdr:col>81</xdr:col>
      <xdr:colOff>44450</xdr:colOff>
      <xdr:row>63</xdr:row>
      <xdr:rowOff>168305</xdr:rowOff>
    </xdr:to>
    <xdr:cxnSp macro="">
      <xdr:nvCxnSpPr>
        <xdr:cNvPr id="323" name="直線コネクタ 322"/>
        <xdr:cNvCxnSpPr/>
      </xdr:nvCxnSpPr>
      <xdr:spPr>
        <a:xfrm flipV="1">
          <a:off x="16179800" y="1096620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144175</xdr:rowOff>
    </xdr:from>
    <xdr:to>
      <xdr:col>77</xdr:col>
      <xdr:colOff>44450</xdr:colOff>
      <xdr:row>63</xdr:row>
      <xdr:rowOff>168305</xdr:rowOff>
    </xdr:to>
    <xdr:cxnSp macro="">
      <xdr:nvCxnSpPr>
        <xdr:cNvPr id="326" name="直線コネクタ 325"/>
        <xdr:cNvCxnSpPr/>
      </xdr:nvCxnSpPr>
      <xdr:spPr>
        <a:xfrm>
          <a:off x="15290800" y="109455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115449</xdr:rowOff>
    </xdr:from>
    <xdr:to>
      <xdr:col>72</xdr:col>
      <xdr:colOff>203200</xdr:colOff>
      <xdr:row>63</xdr:row>
      <xdr:rowOff>144175</xdr:rowOff>
    </xdr:to>
    <xdr:cxnSp macro="">
      <xdr:nvCxnSpPr>
        <xdr:cNvPr id="329" name="直線コネクタ 328"/>
        <xdr:cNvCxnSpPr/>
      </xdr:nvCxnSpPr>
      <xdr:spPr>
        <a:xfrm>
          <a:off x="14401800" y="1091679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69487</xdr:rowOff>
    </xdr:from>
    <xdr:to>
      <xdr:col>68</xdr:col>
      <xdr:colOff>152400</xdr:colOff>
      <xdr:row>63</xdr:row>
      <xdr:rowOff>115449</xdr:rowOff>
    </xdr:to>
    <xdr:cxnSp macro="">
      <xdr:nvCxnSpPr>
        <xdr:cNvPr id="332" name="直線コネクタ 331"/>
        <xdr:cNvCxnSpPr/>
      </xdr:nvCxnSpPr>
      <xdr:spPr>
        <a:xfrm>
          <a:off x="13512800" y="108708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114058</xdr:rowOff>
    </xdr:from>
    <xdr:to>
      <xdr:col>81</xdr:col>
      <xdr:colOff>95250</xdr:colOff>
      <xdr:row>64</xdr:row>
      <xdr:rowOff>44208</xdr:rowOff>
    </xdr:to>
    <xdr:sp macro="" textlink="">
      <xdr:nvSpPr>
        <xdr:cNvPr id="342" name="楕円 341"/>
        <xdr:cNvSpPr/>
      </xdr:nvSpPr>
      <xdr:spPr>
        <a:xfrm>
          <a:off x="169672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86135</xdr:rowOff>
    </xdr:from>
    <xdr:ext cx="762000" cy="259045"/>
    <xdr:sp macro="" textlink="">
      <xdr:nvSpPr>
        <xdr:cNvPr id="343" name="定員管理の状況該当値テキスト"/>
        <xdr:cNvSpPr txBox="1"/>
      </xdr:nvSpPr>
      <xdr:spPr>
        <a:xfrm>
          <a:off x="17106900" y="1088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117505</xdr:rowOff>
    </xdr:from>
    <xdr:to>
      <xdr:col>77</xdr:col>
      <xdr:colOff>95250</xdr:colOff>
      <xdr:row>64</xdr:row>
      <xdr:rowOff>47655</xdr:rowOff>
    </xdr:to>
    <xdr:sp macro="" textlink="">
      <xdr:nvSpPr>
        <xdr:cNvPr id="344" name="楕円 343"/>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32432</xdr:rowOff>
    </xdr:from>
    <xdr:ext cx="736600" cy="259045"/>
    <xdr:sp macro="" textlink="">
      <xdr:nvSpPr>
        <xdr:cNvPr id="345" name="テキスト ボックス 344"/>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93375</xdr:rowOff>
    </xdr:from>
    <xdr:to>
      <xdr:col>73</xdr:col>
      <xdr:colOff>44450</xdr:colOff>
      <xdr:row>64</xdr:row>
      <xdr:rowOff>23525</xdr:rowOff>
    </xdr:to>
    <xdr:sp macro="" textlink="">
      <xdr:nvSpPr>
        <xdr:cNvPr id="346" name="楕円 345"/>
        <xdr:cNvSpPr/>
      </xdr:nvSpPr>
      <xdr:spPr>
        <a:xfrm>
          <a:off x="15240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8302</xdr:rowOff>
    </xdr:from>
    <xdr:ext cx="762000" cy="259045"/>
    <xdr:sp macro="" textlink="">
      <xdr:nvSpPr>
        <xdr:cNvPr id="347" name="テキスト ボックス 346"/>
        <xdr:cNvSpPr txBox="1"/>
      </xdr:nvSpPr>
      <xdr:spPr>
        <a:xfrm>
          <a:off x="14909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64649</xdr:rowOff>
    </xdr:from>
    <xdr:to>
      <xdr:col>68</xdr:col>
      <xdr:colOff>203200</xdr:colOff>
      <xdr:row>63</xdr:row>
      <xdr:rowOff>166249</xdr:rowOff>
    </xdr:to>
    <xdr:sp macro="" textlink="">
      <xdr:nvSpPr>
        <xdr:cNvPr id="348" name="楕円 347"/>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151026</xdr:rowOff>
    </xdr:from>
    <xdr:ext cx="762000" cy="259045"/>
    <xdr:sp macro="" textlink="">
      <xdr:nvSpPr>
        <xdr:cNvPr id="349" name="テキスト ボックス 348"/>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50" name="楕円 349"/>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1" name="テキスト ボックス 350"/>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％改善したが、平成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年度における退職手当債の発行、平成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行われた南和広域医療企業団による病院建設事業債償還負担金や広域塵芥処理施設整備事業及び養護老人ホーム花咲寮整備事業に伴う事業債償還の負担が大きいことなどから、結果として類似団体に比べ依然として高い水準にある。今後も新庁舎整備事業などの大型建設事業に伴う起債発行が予定されているが、数値の改善に向けて新規事業等の選択と集中、計画的な行財政運営、有利な財源の活用等により実質的な公債費の削減・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138642</xdr:rowOff>
    </xdr:to>
    <xdr:cxnSp macro="">
      <xdr:nvCxnSpPr>
        <xdr:cNvPr id="385" name="直線コネクタ 384"/>
        <xdr:cNvCxnSpPr/>
      </xdr:nvCxnSpPr>
      <xdr:spPr>
        <a:xfrm flipV="1">
          <a:off x="16179800" y="645011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37</xdr:row>
      <xdr:rowOff>144674</xdr:rowOff>
    </xdr:to>
    <xdr:cxnSp macro="">
      <xdr:nvCxnSpPr>
        <xdr:cNvPr id="388" name="直線コネクタ 387"/>
        <xdr:cNvCxnSpPr/>
      </xdr:nvCxnSpPr>
      <xdr:spPr>
        <a:xfrm flipV="1">
          <a:off x="15290800" y="648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144674</xdr:rowOff>
    </xdr:to>
    <xdr:cxnSp macro="">
      <xdr:nvCxnSpPr>
        <xdr:cNvPr id="391" name="直線コネクタ 390"/>
        <xdr:cNvCxnSpPr/>
      </xdr:nvCxnSpPr>
      <xdr:spPr>
        <a:xfrm>
          <a:off x="14401800" y="64682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116522</xdr:rowOff>
    </xdr:from>
    <xdr:to>
      <xdr:col>68</xdr:col>
      <xdr:colOff>152400</xdr:colOff>
      <xdr:row>37</xdr:row>
      <xdr:rowOff>124566</xdr:rowOff>
    </xdr:to>
    <xdr:cxnSp macro="">
      <xdr:nvCxnSpPr>
        <xdr:cNvPr id="394" name="直線コネクタ 393"/>
        <xdr:cNvCxnSpPr/>
      </xdr:nvCxnSpPr>
      <xdr:spPr>
        <a:xfrm>
          <a:off x="13512800" y="646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406" name="楕円 405"/>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2769</xdr:rowOff>
    </xdr:from>
    <xdr:ext cx="736600" cy="259045"/>
    <xdr:sp macro="" textlink="">
      <xdr:nvSpPr>
        <xdr:cNvPr id="407" name="テキスト ボックス 406"/>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93874</xdr:rowOff>
    </xdr:from>
    <xdr:to>
      <xdr:col>73</xdr:col>
      <xdr:colOff>44450</xdr:colOff>
      <xdr:row>38</xdr:row>
      <xdr:rowOff>24024</xdr:rowOff>
    </xdr:to>
    <xdr:sp macro="" textlink="">
      <xdr:nvSpPr>
        <xdr:cNvPr id="408" name="楕円 407"/>
        <xdr:cNvSpPr/>
      </xdr:nvSpPr>
      <xdr:spPr>
        <a:xfrm>
          <a:off x="15240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8801</xdr:rowOff>
    </xdr:from>
    <xdr:ext cx="762000" cy="259045"/>
    <xdr:sp macro="" textlink="">
      <xdr:nvSpPr>
        <xdr:cNvPr id="409" name="テキスト ボックス 408"/>
        <xdr:cNvSpPr txBox="1"/>
      </xdr:nvSpPr>
      <xdr:spPr>
        <a:xfrm>
          <a:off x="14909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73766</xdr:rowOff>
    </xdr:from>
    <xdr:to>
      <xdr:col>68</xdr:col>
      <xdr:colOff>203200</xdr:colOff>
      <xdr:row>38</xdr:row>
      <xdr:rowOff>3916</xdr:rowOff>
    </xdr:to>
    <xdr:sp macro="" textlink="">
      <xdr:nvSpPr>
        <xdr:cNvPr id="410" name="楕円 409"/>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160143</xdr:rowOff>
    </xdr:from>
    <xdr:ext cx="762000" cy="259045"/>
    <xdr:sp macro="" textlink="">
      <xdr:nvSpPr>
        <xdr:cNvPr id="411" name="テキスト ボックス 410"/>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65722</xdr:rowOff>
    </xdr:from>
    <xdr:to>
      <xdr:col>64</xdr:col>
      <xdr:colOff>152400</xdr:colOff>
      <xdr:row>37</xdr:row>
      <xdr:rowOff>167322</xdr:rowOff>
    </xdr:to>
    <xdr:sp macro="" textlink="">
      <xdr:nvSpPr>
        <xdr:cNvPr id="412" name="楕円 411"/>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152099</xdr:rowOff>
    </xdr:from>
    <xdr:ext cx="762000" cy="259045"/>
    <xdr:sp macro="" textlink="">
      <xdr:nvSpPr>
        <xdr:cNvPr id="413" name="テキスト ボックス 412"/>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今年度は、市債残高が増加したものの公営企業債残高の減少、交付税算入見込額の増加により数値は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改善した。しかし、従来から財政規模に対し普通建設事業が多く、その財源の多くを市債の発行で補っていること、一部事務組合が発行した事業債償還負担や土地開発公社の負債などが要因で類似団体平均に比べ依然として高い数値になっている。今後においても交付税算入率の高い起債の活用を図りながら、事業等の厳しい選択と集中、計画的かつ効率的な行財政運営等により、更なる負債の削減・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113686</xdr:rowOff>
    </xdr:from>
    <xdr:to>
      <xdr:col>81</xdr:col>
      <xdr:colOff>44450</xdr:colOff>
      <xdr:row>16</xdr:row>
      <xdr:rowOff>122936</xdr:rowOff>
    </xdr:to>
    <xdr:cxnSp macro="">
      <xdr:nvCxnSpPr>
        <xdr:cNvPr id="447" name="直線コネクタ 446"/>
        <xdr:cNvCxnSpPr/>
      </xdr:nvCxnSpPr>
      <xdr:spPr>
        <a:xfrm flipV="1">
          <a:off x="16179800" y="2856886"/>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122534</xdr:rowOff>
    </xdr:from>
    <xdr:to>
      <xdr:col>77</xdr:col>
      <xdr:colOff>44450</xdr:colOff>
      <xdr:row>16</xdr:row>
      <xdr:rowOff>122936</xdr:rowOff>
    </xdr:to>
    <xdr:cxnSp macro="">
      <xdr:nvCxnSpPr>
        <xdr:cNvPr id="450" name="直線コネクタ 449"/>
        <xdr:cNvCxnSpPr/>
      </xdr:nvCxnSpPr>
      <xdr:spPr>
        <a:xfrm>
          <a:off x="15290800" y="286573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108458</xdr:rowOff>
    </xdr:from>
    <xdr:to>
      <xdr:col>72</xdr:col>
      <xdr:colOff>203200</xdr:colOff>
      <xdr:row>16</xdr:row>
      <xdr:rowOff>122534</xdr:rowOff>
    </xdr:to>
    <xdr:cxnSp macro="">
      <xdr:nvCxnSpPr>
        <xdr:cNvPr id="453" name="直線コネクタ 452"/>
        <xdr:cNvCxnSpPr/>
      </xdr:nvCxnSpPr>
      <xdr:spPr>
        <a:xfrm>
          <a:off x="14401800" y="28516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134197</xdr:rowOff>
    </xdr:to>
    <xdr:cxnSp macro="">
      <xdr:nvCxnSpPr>
        <xdr:cNvPr id="456" name="直線コネクタ 455"/>
        <xdr:cNvCxnSpPr/>
      </xdr:nvCxnSpPr>
      <xdr:spPr>
        <a:xfrm flipV="1">
          <a:off x="13512800" y="285165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62886</xdr:rowOff>
    </xdr:from>
    <xdr:to>
      <xdr:col>81</xdr:col>
      <xdr:colOff>95250</xdr:colOff>
      <xdr:row>16</xdr:row>
      <xdr:rowOff>164486</xdr:rowOff>
    </xdr:to>
    <xdr:sp macro="" textlink="">
      <xdr:nvSpPr>
        <xdr:cNvPr id="466" name="楕円 465"/>
        <xdr:cNvSpPr/>
      </xdr:nvSpPr>
      <xdr:spPr>
        <a:xfrm>
          <a:off x="16967200" y="28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34963</xdr:rowOff>
    </xdr:from>
    <xdr:ext cx="762000" cy="259045"/>
    <xdr:sp macro="" textlink="">
      <xdr:nvSpPr>
        <xdr:cNvPr id="467" name="将来負担の状況該当値テキスト"/>
        <xdr:cNvSpPr txBox="1"/>
      </xdr:nvSpPr>
      <xdr:spPr>
        <a:xfrm>
          <a:off x="17106900" y="277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72136</xdr:rowOff>
    </xdr:from>
    <xdr:to>
      <xdr:col>77</xdr:col>
      <xdr:colOff>95250</xdr:colOff>
      <xdr:row>17</xdr:row>
      <xdr:rowOff>2286</xdr:rowOff>
    </xdr:to>
    <xdr:sp macro="" textlink="">
      <xdr:nvSpPr>
        <xdr:cNvPr id="468" name="楕円 467"/>
        <xdr:cNvSpPr/>
      </xdr:nvSpPr>
      <xdr:spPr>
        <a:xfrm>
          <a:off x="16129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69" name="テキスト ボックス 468"/>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71734</xdr:rowOff>
    </xdr:from>
    <xdr:to>
      <xdr:col>73</xdr:col>
      <xdr:colOff>44450</xdr:colOff>
      <xdr:row>17</xdr:row>
      <xdr:rowOff>1884</xdr:rowOff>
    </xdr:to>
    <xdr:sp macro="" textlink="">
      <xdr:nvSpPr>
        <xdr:cNvPr id="470" name="楕円 469"/>
        <xdr:cNvSpPr/>
      </xdr:nvSpPr>
      <xdr:spPr>
        <a:xfrm>
          <a:off x="15240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158111</xdr:rowOff>
    </xdr:from>
    <xdr:ext cx="762000" cy="259045"/>
    <xdr:sp macro="" textlink="">
      <xdr:nvSpPr>
        <xdr:cNvPr id="471" name="テキスト ボックス 470"/>
        <xdr:cNvSpPr txBox="1"/>
      </xdr:nvSpPr>
      <xdr:spPr>
        <a:xfrm>
          <a:off x="14909800" y="29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57658</xdr:rowOff>
    </xdr:from>
    <xdr:to>
      <xdr:col>68</xdr:col>
      <xdr:colOff>203200</xdr:colOff>
      <xdr:row>16</xdr:row>
      <xdr:rowOff>159258</xdr:rowOff>
    </xdr:to>
    <xdr:sp macro="" textlink="">
      <xdr:nvSpPr>
        <xdr:cNvPr id="472" name="楕円 471"/>
        <xdr:cNvSpPr/>
      </xdr:nvSpPr>
      <xdr:spPr>
        <a:xfrm>
          <a:off x="14351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144035</xdr:rowOff>
    </xdr:from>
    <xdr:ext cx="762000" cy="259045"/>
    <xdr:sp macro="" textlink="">
      <xdr:nvSpPr>
        <xdr:cNvPr id="473" name="テキスト ボックス 472"/>
        <xdr:cNvSpPr txBox="1"/>
      </xdr:nvSpPr>
      <xdr:spPr>
        <a:xfrm>
          <a:off x="14020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74" name="楕円 473"/>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75" name="テキスト ボックス 474"/>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％増加。しかし、平成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による職員数の大幅増に対する人件費の削減を財政健全化の柱の一つと位置づけ、早期退職制度の活用や新規採用抑制など職員数の削減を図ったこと等により類似団体平均を連続して下回っている。今後も定員管理の計画等に基づく職員数や給与水準の適正化、事務事業の見直し・効率化等を進め、人件費の削減・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161290</xdr:rowOff>
    </xdr:to>
    <xdr:cxnSp macro="">
      <xdr:nvCxnSpPr>
        <xdr:cNvPr id="66" name="直線コネクタ 65"/>
        <xdr:cNvCxnSpPr/>
      </xdr:nvCxnSpPr>
      <xdr:spPr>
        <a:xfrm>
          <a:off x="3987800" y="6078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111760</xdr:rowOff>
    </xdr:to>
    <xdr:cxnSp macro="">
      <xdr:nvCxnSpPr>
        <xdr:cNvPr id="69" name="直線コネクタ 68"/>
        <xdr:cNvCxnSpPr/>
      </xdr:nvCxnSpPr>
      <xdr:spPr>
        <a:xfrm flipV="1">
          <a:off x="3098800" y="607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111760</xdr:rowOff>
    </xdr:to>
    <xdr:cxnSp macro="">
      <xdr:nvCxnSpPr>
        <xdr:cNvPr id="72" name="直線コネクタ 71"/>
        <xdr:cNvCxnSpPr/>
      </xdr:nvCxnSpPr>
      <xdr:spPr>
        <a:xfrm>
          <a:off x="2209800" y="61087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130810</xdr:rowOff>
    </xdr:to>
    <xdr:cxnSp macro="">
      <xdr:nvCxnSpPr>
        <xdr:cNvPr id="75" name="直線コネクタ 74"/>
        <xdr:cNvCxnSpPr/>
      </xdr:nvCxnSpPr>
      <xdr:spPr>
        <a:xfrm flipV="1">
          <a:off x="1320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次五條市行政改革大綱 アクション・プラン３」に基づき施設維持管理経費の徹底した削減を行う一方、指定管理者制度新規導入や予防接種業務等の増大により類似団体より高い水準にある。今年度は会計年度任用職員制度の導入により賃金が減少。数値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％減少したが依然として類似団体を上回っている。更なる事務事業並びに各種経費の内容改善・見直し、施設管理方法の統廃合等を進め、経費の削減・抑制に努める。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19</xdr:row>
      <xdr:rowOff>69850</xdr:rowOff>
    </xdr:to>
    <xdr:cxnSp macro="">
      <xdr:nvCxnSpPr>
        <xdr:cNvPr id="127" name="直線コネクタ 126"/>
        <xdr:cNvCxnSpPr/>
      </xdr:nvCxnSpPr>
      <xdr:spPr>
        <a:xfrm flipV="1">
          <a:off x="15671800" y="314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19</xdr:row>
      <xdr:rowOff>69850</xdr:rowOff>
    </xdr:to>
    <xdr:cxnSp macro="">
      <xdr:nvCxnSpPr>
        <xdr:cNvPr id="130" name="直線コネクタ 129"/>
        <xdr:cNvCxnSpPr/>
      </xdr:nvCxnSpPr>
      <xdr:spPr>
        <a:xfrm>
          <a:off x="14782800" y="2997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19</xdr:row>
      <xdr:rowOff>44450</xdr:rowOff>
    </xdr:to>
    <xdr:cxnSp macro="">
      <xdr:nvCxnSpPr>
        <xdr:cNvPr id="133" name="直線コネクタ 132"/>
        <xdr:cNvCxnSpPr/>
      </xdr:nvCxnSpPr>
      <xdr:spPr>
        <a:xfrm flipV="1">
          <a:off x="13893800" y="2997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19</xdr:row>
      <xdr:rowOff>107950</xdr:rowOff>
    </xdr:to>
    <xdr:cxnSp macro="">
      <xdr:nvCxnSpPr>
        <xdr:cNvPr id="136" name="直線コネクタ 135"/>
        <xdr:cNvCxnSpPr/>
      </xdr:nvCxnSpPr>
      <xdr:spPr>
        <a:xfrm flipV="1">
          <a:off x="13004800" y="330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今年度については新型コロナウイルス感染症感染防止などによる医療機関の受診控えの影響により医療費扶助などが減少したことから前年度に比べ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％減少。扶助費については、医療費の高額化、福祉サービスの利用増の社会情勢等を鑑みると今後も増加すると予測され、疾病予防対策や生活困窮者自立支援等を促進し、扶助費増加の抑制に努める。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57</xdr:row>
      <xdr:rowOff>146050</xdr:rowOff>
    </xdr:to>
    <xdr:cxnSp macro="">
      <xdr:nvCxnSpPr>
        <xdr:cNvPr id="188" name="直線コネクタ 187"/>
        <xdr:cNvCxnSpPr/>
      </xdr:nvCxnSpPr>
      <xdr:spPr>
        <a:xfrm flipV="1">
          <a:off x="3987800" y="95504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91" name="直線コネクタ 190"/>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4" name="直線コネクタ 193"/>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31750</xdr:rowOff>
    </xdr:to>
    <xdr:cxnSp macro="">
      <xdr:nvCxnSpPr>
        <xdr:cNvPr id="197" name="直線コネクタ 196"/>
        <xdr:cNvCxnSpPr/>
      </xdr:nvCxnSpPr>
      <xdr:spPr>
        <a:xfrm>
          <a:off x="1320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7" name="楕円 206"/>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8"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6" name="テキスト ボックス 215"/>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年度に繰出基準経費の見直しで経常経費が増加したが、下水道事業の公営企業会計への移行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伴い、数値は類似団体平均値を下回った。今年度は、新型コロナウイルス感染症の市民生活への影響を軽減するため水道料金の減免措置を行ったことで、繰出金で臨時的経費が増加。前年度より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％減少した。今後も計画的かつ効率的な事業実施及び経費の削減・抑制、自主財源の確保を徹底し、繰出金の抑制に努める。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115570</xdr:rowOff>
    </xdr:to>
    <xdr:cxnSp macro="">
      <xdr:nvCxnSpPr>
        <xdr:cNvPr id="249" name="直線コネクタ 248"/>
        <xdr:cNvCxnSpPr/>
      </xdr:nvCxnSpPr>
      <xdr:spPr>
        <a:xfrm flipV="1">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58</xdr:row>
      <xdr:rowOff>127000</xdr:rowOff>
    </xdr:to>
    <xdr:cxnSp macro="">
      <xdr:nvCxnSpPr>
        <xdr:cNvPr id="252" name="直線コネクタ 251"/>
        <xdr:cNvCxnSpPr/>
      </xdr:nvCxnSpPr>
      <xdr:spPr>
        <a:xfrm flipV="1">
          <a:off x="14782800" y="95453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127000</xdr:rowOff>
    </xdr:to>
    <xdr:cxnSp macro="">
      <xdr:nvCxnSpPr>
        <xdr:cNvPr id="255" name="直線コネクタ 254"/>
        <xdr:cNvCxnSpPr/>
      </xdr:nvCxnSpPr>
      <xdr:spPr>
        <a:xfrm>
          <a:off x="13893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12700</xdr:rowOff>
    </xdr:to>
    <xdr:cxnSp macro="">
      <xdr:nvCxnSpPr>
        <xdr:cNvPr id="258" name="直線コネクタ 257"/>
        <xdr:cNvCxnSpPr/>
      </xdr:nvCxnSpPr>
      <xdr:spPr>
        <a:xfrm flipV="1">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0" name="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年度の南和広域医療企業団の新病院開院、平成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やまと広域衛生事務組合の広域塵芥施設本稼働、令和元年度の下水道事業の公営企業会計への移行に伴い、数値が上昇。今年度も負担金に大きな変動はなく、昨年度と同数値で推移。今後は、補助金をはじめ補助費等の効率的かつ適切な運用と執行によりいっそ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115570</xdr:rowOff>
    </xdr:to>
    <xdr:cxnSp macro="">
      <xdr:nvCxnSpPr>
        <xdr:cNvPr id="307" name="直線コネクタ 306"/>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115570</xdr:rowOff>
    </xdr:to>
    <xdr:cxnSp macro="">
      <xdr:nvCxnSpPr>
        <xdr:cNvPr id="310" name="直線コネクタ 309"/>
        <xdr:cNvCxnSpPr/>
      </xdr:nvCxnSpPr>
      <xdr:spPr>
        <a:xfrm>
          <a:off x="14782800" y="63174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145288</xdr:rowOff>
    </xdr:to>
    <xdr:cxnSp macro="">
      <xdr:nvCxnSpPr>
        <xdr:cNvPr id="313" name="直線コネクタ 312"/>
        <xdr:cNvCxnSpPr/>
      </xdr:nvCxnSpPr>
      <xdr:spPr>
        <a:xfrm>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122428</xdr:rowOff>
    </xdr:to>
    <xdr:cxnSp macro="">
      <xdr:nvCxnSpPr>
        <xdr:cNvPr id="316" name="直線コネクタ 315"/>
        <xdr:cNvCxnSpPr/>
      </xdr:nvCxnSpPr>
      <xdr:spPr>
        <a:xfrm>
          <a:off x="13004800" y="6134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4" name="楕円 333"/>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5" name="テキスト ボックス 334"/>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普通建設事業縮小により市債新規発行の抑制等の公債費縮減に努めているが類似団体平均に比べ高い数値で推移。本年度は、平成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入した過疎対策事業債等の償還終了に伴い前年度に比べ公債費が減少したが、依然として類似団体と比べ高い水準にある。今後経常一般財源の減少が予想されるなか、新庁舎整備などの大規模建設事業に着手しており、今後も計画的な行財政運営等により公債費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3175</xdr:rowOff>
    </xdr:to>
    <xdr:cxnSp macro="">
      <xdr:nvCxnSpPr>
        <xdr:cNvPr id="367" name="直線コネクタ 366"/>
        <xdr:cNvCxnSpPr/>
      </xdr:nvCxnSpPr>
      <xdr:spPr>
        <a:xfrm flipV="1">
          <a:off x="3987800" y="130200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xdr:rowOff>
    </xdr:from>
    <xdr:to>
      <xdr:col>19</xdr:col>
      <xdr:colOff>187325</xdr:colOff>
      <xdr:row>76</xdr:row>
      <xdr:rowOff>22225</xdr:rowOff>
    </xdr:to>
    <xdr:cxnSp macro="">
      <xdr:nvCxnSpPr>
        <xdr:cNvPr id="370" name="直線コネクタ 369"/>
        <xdr:cNvCxnSpPr/>
      </xdr:nvCxnSpPr>
      <xdr:spPr>
        <a:xfrm flipV="1">
          <a:off x="3098800" y="13033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155575</xdr:rowOff>
    </xdr:from>
    <xdr:to>
      <xdr:col>15</xdr:col>
      <xdr:colOff>98425</xdr:colOff>
      <xdr:row>76</xdr:row>
      <xdr:rowOff>22225</xdr:rowOff>
    </xdr:to>
    <xdr:cxnSp macro="">
      <xdr:nvCxnSpPr>
        <xdr:cNvPr id="373" name="直線コネクタ 372"/>
        <xdr:cNvCxnSpPr/>
      </xdr:nvCxnSpPr>
      <xdr:spPr>
        <a:xfrm>
          <a:off x="2209800" y="13014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75</xdr:row>
      <xdr:rowOff>157480</xdr:rowOff>
    </xdr:to>
    <xdr:cxnSp macro="">
      <xdr:nvCxnSpPr>
        <xdr:cNvPr id="376" name="直線コネクタ 375"/>
        <xdr:cNvCxnSpPr/>
      </xdr:nvCxnSpPr>
      <xdr:spPr>
        <a:xfrm flipV="1">
          <a:off x="1320800" y="13014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123825</xdr:rowOff>
    </xdr:from>
    <xdr:to>
      <xdr:col>20</xdr:col>
      <xdr:colOff>38100</xdr:colOff>
      <xdr:row>76</xdr:row>
      <xdr:rowOff>53975</xdr:rowOff>
    </xdr:to>
    <xdr:sp macro="" textlink="">
      <xdr:nvSpPr>
        <xdr:cNvPr id="388" name="楕円 387"/>
        <xdr:cNvSpPr/>
      </xdr:nvSpPr>
      <xdr:spPr>
        <a:xfrm>
          <a:off x="3937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38752</xdr:rowOff>
    </xdr:from>
    <xdr:ext cx="736600" cy="259045"/>
    <xdr:sp macro="" textlink="">
      <xdr:nvSpPr>
        <xdr:cNvPr id="389" name="テキスト ボックス 388"/>
        <xdr:cNvSpPr txBox="1"/>
      </xdr:nvSpPr>
      <xdr:spPr>
        <a:xfrm>
          <a:off x="3606800" y="1306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142875</xdr:rowOff>
    </xdr:from>
    <xdr:to>
      <xdr:col>15</xdr:col>
      <xdr:colOff>149225</xdr:colOff>
      <xdr:row>76</xdr:row>
      <xdr:rowOff>73025</xdr:rowOff>
    </xdr:to>
    <xdr:sp macro="" textlink="">
      <xdr:nvSpPr>
        <xdr:cNvPr id="390" name="楕円 389"/>
        <xdr:cNvSpPr/>
      </xdr:nvSpPr>
      <xdr:spPr>
        <a:xfrm>
          <a:off x="3048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57802</xdr:rowOff>
    </xdr:from>
    <xdr:ext cx="762000" cy="259045"/>
    <xdr:sp macro="" textlink="">
      <xdr:nvSpPr>
        <xdr:cNvPr id="391" name="テキスト ボックス 390"/>
        <xdr:cNvSpPr txBox="1"/>
      </xdr:nvSpPr>
      <xdr:spPr>
        <a:xfrm>
          <a:off x="2717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104775</xdr:rowOff>
    </xdr:from>
    <xdr:to>
      <xdr:col>11</xdr:col>
      <xdr:colOff>60325</xdr:colOff>
      <xdr:row>76</xdr:row>
      <xdr:rowOff>34925</xdr:rowOff>
    </xdr:to>
    <xdr:sp macro="" textlink="">
      <xdr:nvSpPr>
        <xdr:cNvPr id="392" name="楕円 391"/>
        <xdr:cNvSpPr/>
      </xdr:nvSpPr>
      <xdr:spPr>
        <a:xfrm>
          <a:off x="2159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19702</xdr:rowOff>
    </xdr:from>
    <xdr:ext cx="762000" cy="259045"/>
    <xdr:sp macro="" textlink="">
      <xdr:nvSpPr>
        <xdr:cNvPr id="393" name="テキスト ボックス 392"/>
        <xdr:cNvSpPr txBox="1"/>
      </xdr:nvSpPr>
      <xdr:spPr>
        <a:xfrm>
          <a:off x="1828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4" name="楕円 393"/>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21607</xdr:rowOff>
    </xdr:from>
    <xdr:ext cx="762000" cy="259045"/>
    <xdr:sp macro="" textlink="">
      <xdr:nvSpPr>
        <xdr:cNvPr id="395" name="テキスト ボックス 394"/>
        <xdr:cNvSpPr txBox="1"/>
      </xdr:nvSpPr>
      <xdr:spPr>
        <a:xfrm>
          <a:off x="939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の経常収支比率は、広域消防、塵芥処理事業費の本格稼働等に対する負担金の増加、退職者数の増加等により、数値は増加傾向だったが令和元年度に退職者数が減少したこともあり数値は減少。今年度は新型コロナウイルス感染症予防による医療機関の受診控えの影響により医療費扶助などが減少したこと等で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％減少。今後も引き続き各経費において更なる改善・改革を進め、財政の健全化を図る。　</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104139</xdr:rowOff>
    </xdr:to>
    <xdr:cxnSp macro="">
      <xdr:nvCxnSpPr>
        <xdr:cNvPr id="426" name="直線コネクタ 425"/>
        <xdr:cNvCxnSpPr/>
      </xdr:nvCxnSpPr>
      <xdr:spPr>
        <a:xfrm flipV="1">
          <a:off x="15671800" y="129651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56135</xdr:rowOff>
    </xdr:to>
    <xdr:cxnSp macro="">
      <xdr:nvCxnSpPr>
        <xdr:cNvPr id="429" name="直線コネクタ 428"/>
        <xdr:cNvCxnSpPr/>
      </xdr:nvCxnSpPr>
      <xdr:spPr>
        <a:xfrm flipV="1">
          <a:off x="14782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56135</xdr:rowOff>
    </xdr:to>
    <xdr:cxnSp macro="">
      <xdr:nvCxnSpPr>
        <xdr:cNvPr id="432" name="直線コネクタ 431"/>
        <xdr:cNvCxnSpPr/>
      </xdr:nvCxnSpPr>
      <xdr:spPr>
        <a:xfrm>
          <a:off x="13893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127000</xdr:rowOff>
    </xdr:to>
    <xdr:cxnSp macro="">
      <xdr:nvCxnSpPr>
        <xdr:cNvPr id="435" name="直線コネクタ 434"/>
        <xdr:cNvCxnSpPr/>
      </xdr:nvCxnSpPr>
      <xdr:spPr>
        <a:xfrm>
          <a:off x="13004800" y="130566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5" name="楕円 444"/>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6"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9" name="楕円 448"/>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0" name="テキスト ボックス 449"/>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113883</xdr:rowOff>
    </xdr:from>
    <xdr:to>
      <xdr:col>29</xdr:col>
      <xdr:colOff>127000</xdr:colOff>
      <xdr:row>16</xdr:row>
      <xdr:rowOff>53347</xdr:rowOff>
    </xdr:to>
    <xdr:cxnSp macro="">
      <xdr:nvCxnSpPr>
        <xdr:cNvPr id="52" name="直線コネクタ 51"/>
        <xdr:cNvCxnSpPr/>
      </xdr:nvCxnSpPr>
      <xdr:spPr bwMode="auto">
        <a:xfrm flipV="1">
          <a:off x="5003800" y="2733258"/>
          <a:ext cx="647700" cy="11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53347</xdr:rowOff>
    </xdr:from>
    <xdr:to>
      <xdr:col>26</xdr:col>
      <xdr:colOff>50800</xdr:colOff>
      <xdr:row>16</xdr:row>
      <xdr:rowOff>66552</xdr:rowOff>
    </xdr:to>
    <xdr:cxnSp macro="">
      <xdr:nvCxnSpPr>
        <xdr:cNvPr id="55" name="直線コネクタ 54"/>
        <xdr:cNvCxnSpPr/>
      </xdr:nvCxnSpPr>
      <xdr:spPr bwMode="auto">
        <a:xfrm flipV="1">
          <a:off x="4305300" y="2844172"/>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66552</xdr:rowOff>
    </xdr:from>
    <xdr:to>
      <xdr:col>22</xdr:col>
      <xdr:colOff>114300</xdr:colOff>
      <xdr:row>16</xdr:row>
      <xdr:rowOff>109670</xdr:rowOff>
    </xdr:to>
    <xdr:cxnSp macro="">
      <xdr:nvCxnSpPr>
        <xdr:cNvPr id="58" name="直線コネクタ 57"/>
        <xdr:cNvCxnSpPr/>
      </xdr:nvCxnSpPr>
      <xdr:spPr bwMode="auto">
        <a:xfrm flipV="1">
          <a:off x="3606800" y="2857377"/>
          <a:ext cx="698500" cy="4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109670</xdr:rowOff>
    </xdr:from>
    <xdr:to>
      <xdr:col>18</xdr:col>
      <xdr:colOff>177800</xdr:colOff>
      <xdr:row>17</xdr:row>
      <xdr:rowOff>13342</xdr:rowOff>
    </xdr:to>
    <xdr:cxnSp macro="">
      <xdr:nvCxnSpPr>
        <xdr:cNvPr id="61" name="直線コネクタ 60"/>
        <xdr:cNvCxnSpPr/>
      </xdr:nvCxnSpPr>
      <xdr:spPr bwMode="auto">
        <a:xfrm flipV="1">
          <a:off x="2908300" y="2900495"/>
          <a:ext cx="698500" cy="75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63083</xdr:rowOff>
    </xdr:from>
    <xdr:to>
      <xdr:col>29</xdr:col>
      <xdr:colOff>177800</xdr:colOff>
      <xdr:row>15</xdr:row>
      <xdr:rowOff>164683</xdr:rowOff>
    </xdr:to>
    <xdr:sp macro="" textlink="">
      <xdr:nvSpPr>
        <xdr:cNvPr id="71" name="楕円 70"/>
        <xdr:cNvSpPr/>
      </xdr:nvSpPr>
      <xdr:spPr bwMode="auto">
        <a:xfrm>
          <a:off x="5600700" y="268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79610</xdr:rowOff>
    </xdr:from>
    <xdr:ext cx="762000" cy="259045"/>
    <xdr:sp macro="" textlink="">
      <xdr:nvSpPr>
        <xdr:cNvPr id="72" name="人口1人当たり決算額の推移該当値テキスト130"/>
        <xdr:cNvSpPr txBox="1"/>
      </xdr:nvSpPr>
      <xdr:spPr>
        <a:xfrm>
          <a:off x="5740400" y="252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2547</xdr:rowOff>
    </xdr:from>
    <xdr:to>
      <xdr:col>26</xdr:col>
      <xdr:colOff>101600</xdr:colOff>
      <xdr:row>16</xdr:row>
      <xdr:rowOff>104147</xdr:rowOff>
    </xdr:to>
    <xdr:sp macro="" textlink="">
      <xdr:nvSpPr>
        <xdr:cNvPr id="73" name="楕円 72"/>
        <xdr:cNvSpPr/>
      </xdr:nvSpPr>
      <xdr:spPr bwMode="auto">
        <a:xfrm>
          <a:off x="4953000" y="279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114324</xdr:rowOff>
    </xdr:from>
    <xdr:ext cx="736600" cy="259045"/>
    <xdr:sp macro="" textlink="">
      <xdr:nvSpPr>
        <xdr:cNvPr id="74" name="テキスト ボックス 73"/>
        <xdr:cNvSpPr txBox="1"/>
      </xdr:nvSpPr>
      <xdr:spPr>
        <a:xfrm>
          <a:off x="4622800" y="256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15752</xdr:rowOff>
    </xdr:from>
    <xdr:to>
      <xdr:col>22</xdr:col>
      <xdr:colOff>165100</xdr:colOff>
      <xdr:row>16</xdr:row>
      <xdr:rowOff>117352</xdr:rowOff>
    </xdr:to>
    <xdr:sp macro="" textlink="">
      <xdr:nvSpPr>
        <xdr:cNvPr id="75" name="楕円 74"/>
        <xdr:cNvSpPr/>
      </xdr:nvSpPr>
      <xdr:spPr bwMode="auto">
        <a:xfrm>
          <a:off x="4254500" y="280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127529</xdr:rowOff>
    </xdr:from>
    <xdr:ext cx="762000" cy="259045"/>
    <xdr:sp macro="" textlink="">
      <xdr:nvSpPr>
        <xdr:cNvPr id="76" name="テキスト ボックス 75"/>
        <xdr:cNvSpPr txBox="1"/>
      </xdr:nvSpPr>
      <xdr:spPr>
        <a:xfrm>
          <a:off x="3924300" y="25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58870</xdr:rowOff>
    </xdr:from>
    <xdr:to>
      <xdr:col>19</xdr:col>
      <xdr:colOff>38100</xdr:colOff>
      <xdr:row>16</xdr:row>
      <xdr:rowOff>160470</xdr:rowOff>
    </xdr:to>
    <xdr:sp macro="" textlink="">
      <xdr:nvSpPr>
        <xdr:cNvPr id="77" name="楕円 76"/>
        <xdr:cNvSpPr/>
      </xdr:nvSpPr>
      <xdr:spPr bwMode="auto">
        <a:xfrm>
          <a:off x="3556000" y="28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170647</xdr:rowOff>
    </xdr:from>
    <xdr:ext cx="762000" cy="259045"/>
    <xdr:sp macro="" textlink="">
      <xdr:nvSpPr>
        <xdr:cNvPr id="78" name="テキスト ボックス 77"/>
        <xdr:cNvSpPr txBox="1"/>
      </xdr:nvSpPr>
      <xdr:spPr>
        <a:xfrm>
          <a:off x="3225800" y="26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133992</xdr:rowOff>
    </xdr:from>
    <xdr:to>
      <xdr:col>15</xdr:col>
      <xdr:colOff>101600</xdr:colOff>
      <xdr:row>17</xdr:row>
      <xdr:rowOff>64142</xdr:rowOff>
    </xdr:to>
    <xdr:sp macro="" textlink="">
      <xdr:nvSpPr>
        <xdr:cNvPr id="79" name="楕円 78"/>
        <xdr:cNvSpPr/>
      </xdr:nvSpPr>
      <xdr:spPr bwMode="auto">
        <a:xfrm>
          <a:off x="2857500" y="292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74319</xdr:rowOff>
    </xdr:from>
    <xdr:ext cx="762000" cy="259045"/>
    <xdr:sp macro="" textlink="">
      <xdr:nvSpPr>
        <xdr:cNvPr id="80" name="テキスト ボックス 79"/>
        <xdr:cNvSpPr txBox="1"/>
      </xdr:nvSpPr>
      <xdr:spPr>
        <a:xfrm>
          <a:off x="2527300" y="269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289938</xdr:rowOff>
    </xdr:from>
    <xdr:to>
      <xdr:col>29</xdr:col>
      <xdr:colOff>127000</xdr:colOff>
      <xdr:row>37</xdr:row>
      <xdr:rowOff>309933</xdr:rowOff>
    </xdr:to>
    <xdr:cxnSp macro="">
      <xdr:nvCxnSpPr>
        <xdr:cNvPr id="114" name="直線コネクタ 113"/>
        <xdr:cNvCxnSpPr/>
      </xdr:nvCxnSpPr>
      <xdr:spPr bwMode="auto">
        <a:xfrm>
          <a:off x="5003800" y="7414638"/>
          <a:ext cx="6477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294710</xdr:rowOff>
    </xdr:from>
    <xdr:ext cx="762000" cy="259045"/>
    <xdr:sp macro="" textlink="">
      <xdr:nvSpPr>
        <xdr:cNvPr id="115" name="人口1人当たり決算額の推移平均値テキスト445"/>
        <xdr:cNvSpPr txBox="1"/>
      </xdr:nvSpPr>
      <xdr:spPr>
        <a:xfrm>
          <a:off x="5740400" y="7419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272226</xdr:rowOff>
    </xdr:from>
    <xdr:to>
      <xdr:col>26</xdr:col>
      <xdr:colOff>50800</xdr:colOff>
      <xdr:row>37</xdr:row>
      <xdr:rowOff>289938</xdr:rowOff>
    </xdr:to>
    <xdr:cxnSp macro="">
      <xdr:nvCxnSpPr>
        <xdr:cNvPr id="117" name="直線コネクタ 116"/>
        <xdr:cNvCxnSpPr/>
      </xdr:nvCxnSpPr>
      <xdr:spPr bwMode="auto">
        <a:xfrm>
          <a:off x="4305300" y="7396926"/>
          <a:ext cx="698500" cy="1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272226</xdr:rowOff>
    </xdr:from>
    <xdr:to>
      <xdr:col>22</xdr:col>
      <xdr:colOff>114300</xdr:colOff>
      <xdr:row>37</xdr:row>
      <xdr:rowOff>272809</xdr:rowOff>
    </xdr:to>
    <xdr:cxnSp macro="">
      <xdr:nvCxnSpPr>
        <xdr:cNvPr id="120" name="直線コネクタ 119"/>
        <xdr:cNvCxnSpPr/>
      </xdr:nvCxnSpPr>
      <xdr:spPr bwMode="auto">
        <a:xfrm flipV="1">
          <a:off x="3606800" y="7396926"/>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272809</xdr:rowOff>
    </xdr:from>
    <xdr:to>
      <xdr:col>18</xdr:col>
      <xdr:colOff>177800</xdr:colOff>
      <xdr:row>37</xdr:row>
      <xdr:rowOff>287881</xdr:rowOff>
    </xdr:to>
    <xdr:cxnSp macro="">
      <xdr:nvCxnSpPr>
        <xdr:cNvPr id="123" name="直線コネクタ 122"/>
        <xdr:cNvCxnSpPr/>
      </xdr:nvCxnSpPr>
      <xdr:spPr bwMode="auto">
        <a:xfrm flipV="1">
          <a:off x="29083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259133</xdr:rowOff>
    </xdr:from>
    <xdr:to>
      <xdr:col>29</xdr:col>
      <xdr:colOff>177800</xdr:colOff>
      <xdr:row>38</xdr:row>
      <xdr:rowOff>17833</xdr:rowOff>
    </xdr:to>
    <xdr:sp macro="" textlink="">
      <xdr:nvSpPr>
        <xdr:cNvPr id="133" name="楕円 132"/>
        <xdr:cNvSpPr/>
      </xdr:nvSpPr>
      <xdr:spPr bwMode="auto">
        <a:xfrm>
          <a:off x="5600700" y="73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104210</xdr:rowOff>
    </xdr:from>
    <xdr:ext cx="762000" cy="259045"/>
    <xdr:sp macro="" textlink="">
      <xdr:nvSpPr>
        <xdr:cNvPr id="134" name="人口1人当たり決算額の推移該当値テキスト445"/>
        <xdr:cNvSpPr txBox="1"/>
      </xdr:nvSpPr>
      <xdr:spPr>
        <a:xfrm>
          <a:off x="5740400" y="722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239138</xdr:rowOff>
    </xdr:from>
    <xdr:to>
      <xdr:col>26</xdr:col>
      <xdr:colOff>101600</xdr:colOff>
      <xdr:row>37</xdr:row>
      <xdr:rowOff>340738</xdr:rowOff>
    </xdr:to>
    <xdr:sp macro="" textlink="">
      <xdr:nvSpPr>
        <xdr:cNvPr id="135" name="楕円 134"/>
        <xdr:cNvSpPr/>
      </xdr:nvSpPr>
      <xdr:spPr bwMode="auto">
        <a:xfrm>
          <a:off x="4953000" y="736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8015</xdr:rowOff>
    </xdr:from>
    <xdr:ext cx="736600" cy="259045"/>
    <xdr:sp macro="" textlink="">
      <xdr:nvSpPr>
        <xdr:cNvPr id="136" name="テキスト ボックス 135"/>
        <xdr:cNvSpPr txBox="1"/>
      </xdr:nvSpPr>
      <xdr:spPr>
        <a:xfrm>
          <a:off x="4622800" y="713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221426</xdr:rowOff>
    </xdr:from>
    <xdr:to>
      <xdr:col>22</xdr:col>
      <xdr:colOff>165100</xdr:colOff>
      <xdr:row>37</xdr:row>
      <xdr:rowOff>323026</xdr:rowOff>
    </xdr:to>
    <xdr:sp macro="" textlink="">
      <xdr:nvSpPr>
        <xdr:cNvPr id="137" name="楕円 136"/>
        <xdr:cNvSpPr/>
      </xdr:nvSpPr>
      <xdr:spPr bwMode="auto">
        <a:xfrm>
          <a:off x="42545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161753</xdr:rowOff>
    </xdr:from>
    <xdr:ext cx="762000" cy="259045"/>
    <xdr:sp macro="" textlink="">
      <xdr:nvSpPr>
        <xdr:cNvPr id="138" name="テキスト ボックス 137"/>
        <xdr:cNvSpPr txBox="1"/>
      </xdr:nvSpPr>
      <xdr:spPr>
        <a:xfrm>
          <a:off x="3924300" y="711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222009</xdr:rowOff>
    </xdr:from>
    <xdr:to>
      <xdr:col>19</xdr:col>
      <xdr:colOff>38100</xdr:colOff>
      <xdr:row>37</xdr:row>
      <xdr:rowOff>323609</xdr:rowOff>
    </xdr:to>
    <xdr:sp macro="" textlink="">
      <xdr:nvSpPr>
        <xdr:cNvPr id="139" name="楕円 138"/>
        <xdr:cNvSpPr/>
      </xdr:nvSpPr>
      <xdr:spPr bwMode="auto">
        <a:xfrm>
          <a:off x="35560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162336</xdr:rowOff>
    </xdr:from>
    <xdr:ext cx="762000" cy="259045"/>
    <xdr:sp macro="" textlink="">
      <xdr:nvSpPr>
        <xdr:cNvPr id="140" name="テキスト ボックス 139"/>
        <xdr:cNvSpPr txBox="1"/>
      </xdr:nvSpPr>
      <xdr:spPr>
        <a:xfrm>
          <a:off x="3225800" y="711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237081</xdr:rowOff>
    </xdr:from>
    <xdr:to>
      <xdr:col>15</xdr:col>
      <xdr:colOff>101600</xdr:colOff>
      <xdr:row>37</xdr:row>
      <xdr:rowOff>338681</xdr:rowOff>
    </xdr:to>
    <xdr:sp macro="" textlink="">
      <xdr:nvSpPr>
        <xdr:cNvPr id="141" name="楕円 140"/>
        <xdr:cNvSpPr/>
      </xdr:nvSpPr>
      <xdr:spPr bwMode="auto">
        <a:xfrm>
          <a:off x="28575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5958</xdr:rowOff>
    </xdr:from>
    <xdr:ext cx="762000" cy="259045"/>
    <xdr:sp macro="" textlink="">
      <xdr:nvSpPr>
        <xdr:cNvPr id="142" name="テキスト ボックス 141"/>
        <xdr:cNvSpPr txBox="1"/>
      </xdr:nvSpPr>
      <xdr:spPr>
        <a:xfrm>
          <a:off x="2527300" y="71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77880</xdr:rowOff>
    </xdr:from>
    <xdr:to>
      <xdr:col>24</xdr:col>
      <xdr:colOff>63500</xdr:colOff>
      <xdr:row>35</xdr:row>
      <xdr:rowOff>164280</xdr:rowOff>
    </xdr:to>
    <xdr:cxnSp macro="">
      <xdr:nvCxnSpPr>
        <xdr:cNvPr id="63" name="直線コネクタ 62"/>
        <xdr:cNvCxnSpPr/>
      </xdr:nvCxnSpPr>
      <xdr:spPr>
        <a:xfrm flipV="1">
          <a:off x="3797300" y="5907180"/>
          <a:ext cx="838200" cy="2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121586</xdr:rowOff>
    </xdr:from>
    <xdr:to>
      <xdr:col>19</xdr:col>
      <xdr:colOff>177800</xdr:colOff>
      <xdr:row>35</xdr:row>
      <xdr:rowOff>164280</xdr:rowOff>
    </xdr:to>
    <xdr:cxnSp macro="">
      <xdr:nvCxnSpPr>
        <xdr:cNvPr id="66" name="直線コネクタ 65"/>
        <xdr:cNvCxnSpPr/>
      </xdr:nvCxnSpPr>
      <xdr:spPr>
        <a:xfrm>
          <a:off x="2908300" y="6122336"/>
          <a:ext cx="8890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121586</xdr:rowOff>
    </xdr:from>
    <xdr:to>
      <xdr:col>15</xdr:col>
      <xdr:colOff>50800</xdr:colOff>
      <xdr:row>35</xdr:row>
      <xdr:rowOff>153079</xdr:rowOff>
    </xdr:to>
    <xdr:cxnSp macro="">
      <xdr:nvCxnSpPr>
        <xdr:cNvPr id="69" name="直線コネクタ 68"/>
        <xdr:cNvCxnSpPr/>
      </xdr:nvCxnSpPr>
      <xdr:spPr>
        <a:xfrm flipV="1">
          <a:off x="2019300" y="6122336"/>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153079</xdr:rowOff>
    </xdr:from>
    <xdr:to>
      <xdr:col>10</xdr:col>
      <xdr:colOff>114300</xdr:colOff>
      <xdr:row>35</xdr:row>
      <xdr:rowOff>169886</xdr:rowOff>
    </xdr:to>
    <xdr:cxnSp macro="">
      <xdr:nvCxnSpPr>
        <xdr:cNvPr id="72" name="直線コネクタ 71"/>
        <xdr:cNvCxnSpPr/>
      </xdr:nvCxnSpPr>
      <xdr:spPr>
        <a:xfrm flipV="1">
          <a:off x="1130300" y="6153829"/>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27080</xdr:rowOff>
    </xdr:from>
    <xdr:to>
      <xdr:col>24</xdr:col>
      <xdr:colOff>114300</xdr:colOff>
      <xdr:row>34</xdr:row>
      <xdr:rowOff>128680</xdr:rowOff>
    </xdr:to>
    <xdr:sp macro="" textlink="">
      <xdr:nvSpPr>
        <xdr:cNvPr id="82" name="楕円 81"/>
        <xdr:cNvSpPr/>
      </xdr:nvSpPr>
      <xdr:spPr>
        <a:xfrm>
          <a:off x="4584700" y="5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49957</xdr:rowOff>
    </xdr:from>
    <xdr:ext cx="599010" cy="259045"/>
    <xdr:sp macro="" textlink="">
      <xdr:nvSpPr>
        <xdr:cNvPr id="83" name="人件費該当値テキスト"/>
        <xdr:cNvSpPr txBox="1"/>
      </xdr:nvSpPr>
      <xdr:spPr>
        <a:xfrm>
          <a:off x="4686300" y="570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113480</xdr:rowOff>
    </xdr:from>
    <xdr:to>
      <xdr:col>20</xdr:col>
      <xdr:colOff>38100</xdr:colOff>
      <xdr:row>36</xdr:row>
      <xdr:rowOff>43630</xdr:rowOff>
    </xdr:to>
    <xdr:sp macro="" textlink="">
      <xdr:nvSpPr>
        <xdr:cNvPr id="84" name="楕円 83"/>
        <xdr:cNvSpPr/>
      </xdr:nvSpPr>
      <xdr:spPr>
        <a:xfrm>
          <a:off x="3746500" y="61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34757</xdr:rowOff>
    </xdr:from>
    <xdr:ext cx="534377" cy="259045"/>
    <xdr:sp macro="" textlink="">
      <xdr:nvSpPr>
        <xdr:cNvPr id="85" name="テキスト ボックス 84"/>
        <xdr:cNvSpPr txBox="1"/>
      </xdr:nvSpPr>
      <xdr:spPr>
        <a:xfrm>
          <a:off x="3530111" y="62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70786</xdr:rowOff>
    </xdr:from>
    <xdr:to>
      <xdr:col>15</xdr:col>
      <xdr:colOff>101600</xdr:colOff>
      <xdr:row>36</xdr:row>
      <xdr:rowOff>936</xdr:rowOff>
    </xdr:to>
    <xdr:sp macro="" textlink="">
      <xdr:nvSpPr>
        <xdr:cNvPr id="86" name="楕円 85"/>
        <xdr:cNvSpPr/>
      </xdr:nvSpPr>
      <xdr:spPr>
        <a:xfrm>
          <a:off x="2857500" y="6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17463</xdr:rowOff>
    </xdr:from>
    <xdr:ext cx="534377" cy="259045"/>
    <xdr:sp macro="" textlink="">
      <xdr:nvSpPr>
        <xdr:cNvPr id="87" name="テキスト ボックス 86"/>
        <xdr:cNvSpPr txBox="1"/>
      </xdr:nvSpPr>
      <xdr:spPr>
        <a:xfrm>
          <a:off x="2641111" y="5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102279</xdr:rowOff>
    </xdr:from>
    <xdr:to>
      <xdr:col>10</xdr:col>
      <xdr:colOff>165100</xdr:colOff>
      <xdr:row>36</xdr:row>
      <xdr:rowOff>32429</xdr:rowOff>
    </xdr:to>
    <xdr:sp macro="" textlink="">
      <xdr:nvSpPr>
        <xdr:cNvPr id="88" name="楕円 87"/>
        <xdr:cNvSpPr/>
      </xdr:nvSpPr>
      <xdr:spPr>
        <a:xfrm>
          <a:off x="1968500" y="61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23556</xdr:rowOff>
    </xdr:from>
    <xdr:ext cx="534377" cy="259045"/>
    <xdr:sp macro="" textlink="">
      <xdr:nvSpPr>
        <xdr:cNvPr id="89" name="テキスト ボックス 88"/>
        <xdr:cNvSpPr txBox="1"/>
      </xdr:nvSpPr>
      <xdr:spPr>
        <a:xfrm>
          <a:off x="1752111" y="61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119086</xdr:rowOff>
    </xdr:from>
    <xdr:to>
      <xdr:col>6</xdr:col>
      <xdr:colOff>38100</xdr:colOff>
      <xdr:row>36</xdr:row>
      <xdr:rowOff>49236</xdr:rowOff>
    </xdr:to>
    <xdr:sp macro="" textlink="">
      <xdr:nvSpPr>
        <xdr:cNvPr id="90" name="楕円 89"/>
        <xdr:cNvSpPr/>
      </xdr:nvSpPr>
      <xdr:spPr>
        <a:xfrm>
          <a:off x="1079500" y="61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40363</xdr:rowOff>
    </xdr:from>
    <xdr:ext cx="534377" cy="259045"/>
    <xdr:sp macro="" textlink="">
      <xdr:nvSpPr>
        <xdr:cNvPr id="91" name="テキスト ボックス 90"/>
        <xdr:cNvSpPr txBox="1"/>
      </xdr:nvSpPr>
      <xdr:spPr>
        <a:xfrm>
          <a:off x="863111" y="62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150229</xdr:rowOff>
    </xdr:from>
    <xdr:to>
      <xdr:col>24</xdr:col>
      <xdr:colOff>63500</xdr:colOff>
      <xdr:row>58</xdr:row>
      <xdr:rowOff>18457</xdr:rowOff>
    </xdr:to>
    <xdr:cxnSp macro="">
      <xdr:nvCxnSpPr>
        <xdr:cNvPr id="122" name="直線コネクタ 121"/>
        <xdr:cNvCxnSpPr/>
      </xdr:nvCxnSpPr>
      <xdr:spPr>
        <a:xfrm>
          <a:off x="3797300" y="9922879"/>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150229</xdr:rowOff>
    </xdr:from>
    <xdr:to>
      <xdr:col>19</xdr:col>
      <xdr:colOff>177800</xdr:colOff>
      <xdr:row>58</xdr:row>
      <xdr:rowOff>12964</xdr:rowOff>
    </xdr:to>
    <xdr:cxnSp macro="">
      <xdr:nvCxnSpPr>
        <xdr:cNvPr id="125" name="直線コネクタ 124"/>
        <xdr:cNvCxnSpPr/>
      </xdr:nvCxnSpPr>
      <xdr:spPr>
        <a:xfrm flipV="1">
          <a:off x="2908300" y="9922879"/>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4118</xdr:rowOff>
    </xdr:from>
    <xdr:to>
      <xdr:col>15</xdr:col>
      <xdr:colOff>50800</xdr:colOff>
      <xdr:row>58</xdr:row>
      <xdr:rowOff>12964</xdr:rowOff>
    </xdr:to>
    <xdr:cxnSp macro="">
      <xdr:nvCxnSpPr>
        <xdr:cNvPr id="128" name="直線コネクタ 127"/>
        <xdr:cNvCxnSpPr/>
      </xdr:nvCxnSpPr>
      <xdr:spPr>
        <a:xfrm>
          <a:off x="2019300" y="9948218"/>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166045</xdr:rowOff>
    </xdr:from>
    <xdr:to>
      <xdr:col>10</xdr:col>
      <xdr:colOff>114300</xdr:colOff>
      <xdr:row>58</xdr:row>
      <xdr:rowOff>4118</xdr:rowOff>
    </xdr:to>
    <xdr:cxnSp macro="">
      <xdr:nvCxnSpPr>
        <xdr:cNvPr id="131" name="直線コネクタ 130"/>
        <xdr:cNvCxnSpPr/>
      </xdr:nvCxnSpPr>
      <xdr:spPr>
        <a:xfrm>
          <a:off x="1130300" y="9938695"/>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139107</xdr:rowOff>
    </xdr:from>
    <xdr:to>
      <xdr:col>24</xdr:col>
      <xdr:colOff>114300</xdr:colOff>
      <xdr:row>58</xdr:row>
      <xdr:rowOff>69257</xdr:rowOff>
    </xdr:to>
    <xdr:sp macro="" textlink="">
      <xdr:nvSpPr>
        <xdr:cNvPr id="141" name="楕円 140"/>
        <xdr:cNvSpPr/>
      </xdr:nvSpPr>
      <xdr:spPr>
        <a:xfrm>
          <a:off x="4584700" y="9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99429</xdr:rowOff>
    </xdr:from>
    <xdr:to>
      <xdr:col>20</xdr:col>
      <xdr:colOff>38100</xdr:colOff>
      <xdr:row>58</xdr:row>
      <xdr:rowOff>29579</xdr:rowOff>
    </xdr:to>
    <xdr:sp macro="" textlink="">
      <xdr:nvSpPr>
        <xdr:cNvPr id="143" name="楕円 142"/>
        <xdr:cNvSpPr/>
      </xdr:nvSpPr>
      <xdr:spPr>
        <a:xfrm>
          <a:off x="3746500" y="9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46106</xdr:rowOff>
    </xdr:from>
    <xdr:ext cx="534377" cy="259045"/>
    <xdr:sp macro="" textlink="">
      <xdr:nvSpPr>
        <xdr:cNvPr id="144" name="テキスト ボックス 143"/>
        <xdr:cNvSpPr txBox="1"/>
      </xdr:nvSpPr>
      <xdr:spPr>
        <a:xfrm>
          <a:off x="3530111" y="9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133614</xdr:rowOff>
    </xdr:from>
    <xdr:to>
      <xdr:col>15</xdr:col>
      <xdr:colOff>101600</xdr:colOff>
      <xdr:row>58</xdr:row>
      <xdr:rowOff>63764</xdr:rowOff>
    </xdr:to>
    <xdr:sp macro="" textlink="">
      <xdr:nvSpPr>
        <xdr:cNvPr id="145" name="楕円 144"/>
        <xdr:cNvSpPr/>
      </xdr:nvSpPr>
      <xdr:spPr>
        <a:xfrm>
          <a:off x="2857500" y="99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54891</xdr:rowOff>
    </xdr:from>
    <xdr:ext cx="534377" cy="259045"/>
    <xdr:sp macro="" textlink="">
      <xdr:nvSpPr>
        <xdr:cNvPr id="146" name="テキスト ボックス 145"/>
        <xdr:cNvSpPr txBox="1"/>
      </xdr:nvSpPr>
      <xdr:spPr>
        <a:xfrm>
          <a:off x="2641111" y="99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124768</xdr:rowOff>
    </xdr:from>
    <xdr:to>
      <xdr:col>10</xdr:col>
      <xdr:colOff>165100</xdr:colOff>
      <xdr:row>58</xdr:row>
      <xdr:rowOff>54918</xdr:rowOff>
    </xdr:to>
    <xdr:sp macro="" textlink="">
      <xdr:nvSpPr>
        <xdr:cNvPr id="147" name="楕円 146"/>
        <xdr:cNvSpPr/>
      </xdr:nvSpPr>
      <xdr:spPr>
        <a:xfrm>
          <a:off x="1968500" y="9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71445</xdr:rowOff>
    </xdr:from>
    <xdr:ext cx="534377" cy="259045"/>
    <xdr:sp macro="" textlink="">
      <xdr:nvSpPr>
        <xdr:cNvPr id="148" name="テキスト ボックス 147"/>
        <xdr:cNvSpPr txBox="1"/>
      </xdr:nvSpPr>
      <xdr:spPr>
        <a:xfrm>
          <a:off x="1752111" y="96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115245</xdr:rowOff>
    </xdr:from>
    <xdr:to>
      <xdr:col>6</xdr:col>
      <xdr:colOff>38100</xdr:colOff>
      <xdr:row>58</xdr:row>
      <xdr:rowOff>45395</xdr:rowOff>
    </xdr:to>
    <xdr:sp macro="" textlink="">
      <xdr:nvSpPr>
        <xdr:cNvPr id="149" name="楕円 148"/>
        <xdr:cNvSpPr/>
      </xdr:nvSpPr>
      <xdr:spPr>
        <a:xfrm>
          <a:off x="1079500" y="98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61922</xdr:rowOff>
    </xdr:from>
    <xdr:ext cx="534377" cy="259045"/>
    <xdr:sp macro="" textlink="">
      <xdr:nvSpPr>
        <xdr:cNvPr id="150" name="テキスト ボックス 149"/>
        <xdr:cNvSpPr txBox="1"/>
      </xdr:nvSpPr>
      <xdr:spPr>
        <a:xfrm>
          <a:off x="863111" y="96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2484</xdr:rowOff>
    </xdr:from>
    <xdr:to>
      <xdr:col>24</xdr:col>
      <xdr:colOff>63500</xdr:colOff>
      <xdr:row>79</xdr:row>
      <xdr:rowOff>13551</xdr:rowOff>
    </xdr:to>
    <xdr:cxnSp macro="">
      <xdr:nvCxnSpPr>
        <xdr:cNvPr id="179" name="直線コネクタ 178"/>
        <xdr:cNvCxnSpPr/>
      </xdr:nvCxnSpPr>
      <xdr:spPr>
        <a:xfrm flipV="1">
          <a:off x="3797300" y="13547034"/>
          <a:ext cx="838200" cy="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2406</xdr:rowOff>
    </xdr:from>
    <xdr:to>
      <xdr:col>19</xdr:col>
      <xdr:colOff>177800</xdr:colOff>
      <xdr:row>79</xdr:row>
      <xdr:rowOff>13551</xdr:rowOff>
    </xdr:to>
    <xdr:cxnSp macro="">
      <xdr:nvCxnSpPr>
        <xdr:cNvPr id="182" name="直線コネクタ 181"/>
        <xdr:cNvCxnSpPr/>
      </xdr:nvCxnSpPr>
      <xdr:spPr>
        <a:xfrm>
          <a:off x="2908300" y="1354695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2406</xdr:rowOff>
    </xdr:from>
    <xdr:to>
      <xdr:col>15</xdr:col>
      <xdr:colOff>50800</xdr:colOff>
      <xdr:row>79</xdr:row>
      <xdr:rowOff>3911</xdr:rowOff>
    </xdr:to>
    <xdr:cxnSp macro="">
      <xdr:nvCxnSpPr>
        <xdr:cNvPr id="185" name="直線コネクタ 184"/>
        <xdr:cNvCxnSpPr/>
      </xdr:nvCxnSpPr>
      <xdr:spPr>
        <a:xfrm flipV="1">
          <a:off x="2019300" y="13546956"/>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2369</xdr:rowOff>
    </xdr:from>
    <xdr:to>
      <xdr:col>10</xdr:col>
      <xdr:colOff>114300</xdr:colOff>
      <xdr:row>79</xdr:row>
      <xdr:rowOff>3911</xdr:rowOff>
    </xdr:to>
    <xdr:cxnSp macro="">
      <xdr:nvCxnSpPr>
        <xdr:cNvPr id="188" name="直線コネクタ 187"/>
        <xdr:cNvCxnSpPr/>
      </xdr:nvCxnSpPr>
      <xdr:spPr>
        <a:xfrm>
          <a:off x="1130300" y="13546919"/>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123134</xdr:rowOff>
    </xdr:from>
    <xdr:to>
      <xdr:col>24</xdr:col>
      <xdr:colOff>114300</xdr:colOff>
      <xdr:row>79</xdr:row>
      <xdr:rowOff>53284</xdr:rowOff>
    </xdr:to>
    <xdr:sp macro="" textlink="">
      <xdr:nvSpPr>
        <xdr:cNvPr id="198" name="楕円 197"/>
        <xdr:cNvSpPr/>
      </xdr:nvSpPr>
      <xdr:spPr>
        <a:xfrm>
          <a:off x="4584700" y="134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38061</xdr:rowOff>
    </xdr:from>
    <xdr:ext cx="469744" cy="259045"/>
    <xdr:sp macro="" textlink="">
      <xdr:nvSpPr>
        <xdr:cNvPr id="199" name="維持補修費該当値テキスト"/>
        <xdr:cNvSpPr txBox="1"/>
      </xdr:nvSpPr>
      <xdr:spPr>
        <a:xfrm>
          <a:off x="4686300" y="134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134201</xdr:rowOff>
    </xdr:from>
    <xdr:to>
      <xdr:col>20</xdr:col>
      <xdr:colOff>38100</xdr:colOff>
      <xdr:row>79</xdr:row>
      <xdr:rowOff>64351</xdr:rowOff>
    </xdr:to>
    <xdr:sp macro="" textlink="">
      <xdr:nvSpPr>
        <xdr:cNvPr id="200" name="楕円 199"/>
        <xdr:cNvSpPr/>
      </xdr:nvSpPr>
      <xdr:spPr>
        <a:xfrm>
          <a:off x="3746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55478</xdr:rowOff>
    </xdr:from>
    <xdr:ext cx="469744" cy="259045"/>
    <xdr:sp macro="" textlink="">
      <xdr:nvSpPr>
        <xdr:cNvPr id="201" name="テキスト ボックス 200"/>
        <xdr:cNvSpPr txBox="1"/>
      </xdr:nvSpPr>
      <xdr:spPr>
        <a:xfrm>
          <a:off x="3562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123056</xdr:rowOff>
    </xdr:from>
    <xdr:to>
      <xdr:col>15</xdr:col>
      <xdr:colOff>101600</xdr:colOff>
      <xdr:row>79</xdr:row>
      <xdr:rowOff>53206</xdr:rowOff>
    </xdr:to>
    <xdr:sp macro="" textlink="">
      <xdr:nvSpPr>
        <xdr:cNvPr id="202" name="楕円 201"/>
        <xdr:cNvSpPr/>
      </xdr:nvSpPr>
      <xdr:spPr>
        <a:xfrm>
          <a:off x="2857500" y="13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44333</xdr:rowOff>
    </xdr:from>
    <xdr:ext cx="469744" cy="259045"/>
    <xdr:sp macro="" textlink="">
      <xdr:nvSpPr>
        <xdr:cNvPr id="203" name="テキスト ボックス 202"/>
        <xdr:cNvSpPr txBox="1"/>
      </xdr:nvSpPr>
      <xdr:spPr>
        <a:xfrm>
          <a:off x="2673428" y="135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124561</xdr:rowOff>
    </xdr:from>
    <xdr:to>
      <xdr:col>10</xdr:col>
      <xdr:colOff>165100</xdr:colOff>
      <xdr:row>79</xdr:row>
      <xdr:rowOff>54711</xdr:rowOff>
    </xdr:to>
    <xdr:sp macro="" textlink="">
      <xdr:nvSpPr>
        <xdr:cNvPr id="204" name="楕円 203"/>
        <xdr:cNvSpPr/>
      </xdr:nvSpPr>
      <xdr:spPr>
        <a:xfrm>
          <a:off x="1968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45838</xdr:rowOff>
    </xdr:from>
    <xdr:ext cx="469744" cy="259045"/>
    <xdr:sp macro="" textlink="">
      <xdr:nvSpPr>
        <xdr:cNvPr id="205" name="テキスト ボックス 204"/>
        <xdr:cNvSpPr txBox="1"/>
      </xdr:nvSpPr>
      <xdr:spPr>
        <a:xfrm>
          <a:off x="1784428"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123019</xdr:rowOff>
    </xdr:from>
    <xdr:to>
      <xdr:col>6</xdr:col>
      <xdr:colOff>38100</xdr:colOff>
      <xdr:row>79</xdr:row>
      <xdr:rowOff>53169</xdr:rowOff>
    </xdr:to>
    <xdr:sp macro="" textlink="">
      <xdr:nvSpPr>
        <xdr:cNvPr id="206" name="楕円 205"/>
        <xdr:cNvSpPr/>
      </xdr:nvSpPr>
      <xdr:spPr>
        <a:xfrm>
          <a:off x="1079500" y="134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44296</xdr:rowOff>
    </xdr:from>
    <xdr:ext cx="469744" cy="259045"/>
    <xdr:sp macro="" textlink="">
      <xdr:nvSpPr>
        <xdr:cNvPr id="207" name="テキスト ボックス 206"/>
        <xdr:cNvSpPr txBox="1"/>
      </xdr:nvSpPr>
      <xdr:spPr>
        <a:xfrm>
          <a:off x="895428" y="135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96</xdr:row>
      <xdr:rowOff>165125</xdr:rowOff>
    </xdr:to>
    <xdr:cxnSp macro="">
      <xdr:nvCxnSpPr>
        <xdr:cNvPr id="237" name="直線コネクタ 236"/>
        <xdr:cNvCxnSpPr/>
      </xdr:nvCxnSpPr>
      <xdr:spPr>
        <a:xfrm>
          <a:off x="3797300" y="16580345"/>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121145</xdr:rowOff>
    </xdr:from>
    <xdr:to>
      <xdr:col>19</xdr:col>
      <xdr:colOff>177800</xdr:colOff>
      <xdr:row>97</xdr:row>
      <xdr:rowOff>22110</xdr:rowOff>
    </xdr:to>
    <xdr:cxnSp macro="">
      <xdr:nvCxnSpPr>
        <xdr:cNvPr id="240" name="直線コネクタ 239"/>
        <xdr:cNvCxnSpPr/>
      </xdr:nvCxnSpPr>
      <xdr:spPr>
        <a:xfrm flipV="1">
          <a:off x="2908300" y="1658034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154279</xdr:rowOff>
    </xdr:from>
    <xdr:to>
      <xdr:col>15</xdr:col>
      <xdr:colOff>50800</xdr:colOff>
      <xdr:row>97</xdr:row>
      <xdr:rowOff>22110</xdr:rowOff>
    </xdr:to>
    <xdr:cxnSp macro="">
      <xdr:nvCxnSpPr>
        <xdr:cNvPr id="243" name="直線コネクタ 242"/>
        <xdr:cNvCxnSpPr/>
      </xdr:nvCxnSpPr>
      <xdr:spPr>
        <a:xfrm>
          <a:off x="2019300" y="1661347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154279</xdr:rowOff>
    </xdr:from>
    <xdr:to>
      <xdr:col>10</xdr:col>
      <xdr:colOff>114300</xdr:colOff>
      <xdr:row>96</xdr:row>
      <xdr:rowOff>167436</xdr:rowOff>
    </xdr:to>
    <xdr:cxnSp macro="">
      <xdr:nvCxnSpPr>
        <xdr:cNvPr id="246" name="直線コネクタ 245"/>
        <xdr:cNvCxnSpPr/>
      </xdr:nvCxnSpPr>
      <xdr:spPr>
        <a:xfrm flipV="1">
          <a:off x="1130300" y="16613479"/>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114325</xdr:rowOff>
    </xdr:from>
    <xdr:to>
      <xdr:col>24</xdr:col>
      <xdr:colOff>114300</xdr:colOff>
      <xdr:row>97</xdr:row>
      <xdr:rowOff>44475</xdr:rowOff>
    </xdr:to>
    <xdr:sp macro="" textlink="">
      <xdr:nvSpPr>
        <xdr:cNvPr id="256" name="楕円 255"/>
        <xdr:cNvSpPr/>
      </xdr:nvSpPr>
      <xdr:spPr>
        <a:xfrm>
          <a:off x="4584700" y="165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92752</xdr:rowOff>
    </xdr:from>
    <xdr:ext cx="534377" cy="259045"/>
    <xdr:sp macro="" textlink="">
      <xdr:nvSpPr>
        <xdr:cNvPr id="257" name="扶助費該当値テキスト"/>
        <xdr:cNvSpPr txBox="1"/>
      </xdr:nvSpPr>
      <xdr:spPr>
        <a:xfrm>
          <a:off x="4686300" y="165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70345</xdr:rowOff>
    </xdr:from>
    <xdr:to>
      <xdr:col>20</xdr:col>
      <xdr:colOff>38100</xdr:colOff>
      <xdr:row>97</xdr:row>
      <xdr:rowOff>495</xdr:rowOff>
    </xdr:to>
    <xdr:sp macro="" textlink="">
      <xdr:nvSpPr>
        <xdr:cNvPr id="258" name="楕円 257"/>
        <xdr:cNvSpPr/>
      </xdr:nvSpPr>
      <xdr:spPr>
        <a:xfrm>
          <a:off x="37465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163072</xdr:rowOff>
    </xdr:from>
    <xdr:ext cx="534377" cy="259045"/>
    <xdr:sp macro="" textlink="">
      <xdr:nvSpPr>
        <xdr:cNvPr id="259" name="テキスト ボックス 258"/>
        <xdr:cNvSpPr txBox="1"/>
      </xdr:nvSpPr>
      <xdr:spPr>
        <a:xfrm>
          <a:off x="3530111" y="16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142760</xdr:rowOff>
    </xdr:from>
    <xdr:to>
      <xdr:col>15</xdr:col>
      <xdr:colOff>101600</xdr:colOff>
      <xdr:row>97</xdr:row>
      <xdr:rowOff>72910</xdr:rowOff>
    </xdr:to>
    <xdr:sp macro="" textlink="">
      <xdr:nvSpPr>
        <xdr:cNvPr id="260" name="楕円 259"/>
        <xdr:cNvSpPr/>
      </xdr:nvSpPr>
      <xdr:spPr>
        <a:xfrm>
          <a:off x="2857500" y="16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64037</xdr:rowOff>
    </xdr:from>
    <xdr:ext cx="534377" cy="259045"/>
    <xdr:sp macro="" textlink="">
      <xdr:nvSpPr>
        <xdr:cNvPr id="261" name="テキスト ボックス 260"/>
        <xdr:cNvSpPr txBox="1"/>
      </xdr:nvSpPr>
      <xdr:spPr>
        <a:xfrm>
          <a:off x="2641111" y="166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103479</xdr:rowOff>
    </xdr:from>
    <xdr:to>
      <xdr:col>10</xdr:col>
      <xdr:colOff>165100</xdr:colOff>
      <xdr:row>97</xdr:row>
      <xdr:rowOff>33629</xdr:rowOff>
    </xdr:to>
    <xdr:sp macro="" textlink="">
      <xdr:nvSpPr>
        <xdr:cNvPr id="262" name="楕円 261"/>
        <xdr:cNvSpPr/>
      </xdr:nvSpPr>
      <xdr:spPr>
        <a:xfrm>
          <a:off x="1968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24756</xdr:rowOff>
    </xdr:from>
    <xdr:ext cx="534377" cy="259045"/>
    <xdr:sp macro="" textlink="">
      <xdr:nvSpPr>
        <xdr:cNvPr id="263" name="テキスト ボックス 262"/>
        <xdr:cNvSpPr txBox="1"/>
      </xdr:nvSpPr>
      <xdr:spPr>
        <a:xfrm>
          <a:off x="1752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116636</xdr:rowOff>
    </xdr:from>
    <xdr:to>
      <xdr:col>6</xdr:col>
      <xdr:colOff>38100</xdr:colOff>
      <xdr:row>97</xdr:row>
      <xdr:rowOff>46786</xdr:rowOff>
    </xdr:to>
    <xdr:sp macro="" textlink="">
      <xdr:nvSpPr>
        <xdr:cNvPr id="264" name="楕円 263"/>
        <xdr:cNvSpPr/>
      </xdr:nvSpPr>
      <xdr:spPr>
        <a:xfrm>
          <a:off x="1079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37913</xdr:rowOff>
    </xdr:from>
    <xdr:ext cx="534377" cy="259045"/>
    <xdr:sp macro="" textlink="">
      <xdr:nvSpPr>
        <xdr:cNvPr id="265" name="テキスト ボックス 264"/>
        <xdr:cNvSpPr txBox="1"/>
      </xdr:nvSpPr>
      <xdr:spPr>
        <a:xfrm>
          <a:off x="863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95407</xdr:rowOff>
    </xdr:from>
    <xdr:to>
      <xdr:col>55</xdr:col>
      <xdr:colOff>0</xdr:colOff>
      <xdr:row>37</xdr:row>
      <xdr:rowOff>75865</xdr:rowOff>
    </xdr:to>
    <xdr:cxnSp macro="">
      <xdr:nvCxnSpPr>
        <xdr:cNvPr id="296" name="直線コネクタ 295"/>
        <xdr:cNvCxnSpPr/>
      </xdr:nvCxnSpPr>
      <xdr:spPr>
        <a:xfrm flipV="1">
          <a:off x="9639300" y="6096157"/>
          <a:ext cx="838200" cy="3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75865</xdr:rowOff>
    </xdr:from>
    <xdr:to>
      <xdr:col>50</xdr:col>
      <xdr:colOff>114300</xdr:colOff>
      <xdr:row>38</xdr:row>
      <xdr:rowOff>1413</xdr:rowOff>
    </xdr:to>
    <xdr:cxnSp macro="">
      <xdr:nvCxnSpPr>
        <xdr:cNvPr id="299" name="直線コネクタ 298"/>
        <xdr:cNvCxnSpPr/>
      </xdr:nvCxnSpPr>
      <xdr:spPr>
        <a:xfrm flipV="1">
          <a:off x="8750300" y="6419515"/>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89352</xdr:rowOff>
    </xdr:from>
    <xdr:to>
      <xdr:col>45</xdr:col>
      <xdr:colOff>177800</xdr:colOff>
      <xdr:row>38</xdr:row>
      <xdr:rowOff>1413</xdr:rowOff>
    </xdr:to>
    <xdr:cxnSp macro="">
      <xdr:nvCxnSpPr>
        <xdr:cNvPr id="302" name="直線コネクタ 301"/>
        <xdr:cNvCxnSpPr/>
      </xdr:nvCxnSpPr>
      <xdr:spPr>
        <a:xfrm>
          <a:off x="7861300" y="6433002"/>
          <a:ext cx="8890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89352</xdr:rowOff>
    </xdr:from>
    <xdr:to>
      <xdr:col>41</xdr:col>
      <xdr:colOff>50800</xdr:colOff>
      <xdr:row>37</xdr:row>
      <xdr:rowOff>101592</xdr:rowOff>
    </xdr:to>
    <xdr:cxnSp macro="">
      <xdr:nvCxnSpPr>
        <xdr:cNvPr id="305" name="直線コネクタ 304"/>
        <xdr:cNvCxnSpPr/>
      </xdr:nvCxnSpPr>
      <xdr:spPr>
        <a:xfrm flipV="1">
          <a:off x="6972300" y="6433002"/>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44607</xdr:rowOff>
    </xdr:from>
    <xdr:to>
      <xdr:col>55</xdr:col>
      <xdr:colOff>50800</xdr:colOff>
      <xdr:row>35</xdr:row>
      <xdr:rowOff>146207</xdr:rowOff>
    </xdr:to>
    <xdr:sp macro="" textlink="">
      <xdr:nvSpPr>
        <xdr:cNvPr id="315" name="楕円 314"/>
        <xdr:cNvSpPr/>
      </xdr:nvSpPr>
      <xdr:spPr>
        <a:xfrm>
          <a:off x="10426700" y="60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67484</xdr:rowOff>
    </xdr:from>
    <xdr:ext cx="599010" cy="259045"/>
    <xdr:sp macro="" textlink="">
      <xdr:nvSpPr>
        <xdr:cNvPr id="316" name="補助費等該当値テキスト"/>
        <xdr:cNvSpPr txBox="1"/>
      </xdr:nvSpPr>
      <xdr:spPr>
        <a:xfrm>
          <a:off x="10528300" y="589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25065</xdr:rowOff>
    </xdr:from>
    <xdr:to>
      <xdr:col>50</xdr:col>
      <xdr:colOff>165100</xdr:colOff>
      <xdr:row>37</xdr:row>
      <xdr:rowOff>126665</xdr:rowOff>
    </xdr:to>
    <xdr:sp macro="" textlink="">
      <xdr:nvSpPr>
        <xdr:cNvPr id="317" name="楕円 316"/>
        <xdr:cNvSpPr/>
      </xdr:nvSpPr>
      <xdr:spPr>
        <a:xfrm>
          <a:off x="9588500" y="63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143192</xdr:rowOff>
    </xdr:from>
    <xdr:ext cx="599010" cy="259045"/>
    <xdr:sp macro="" textlink="">
      <xdr:nvSpPr>
        <xdr:cNvPr id="318" name="テキスト ボックス 317"/>
        <xdr:cNvSpPr txBox="1"/>
      </xdr:nvSpPr>
      <xdr:spPr>
        <a:xfrm>
          <a:off x="9339795" y="614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122063</xdr:rowOff>
    </xdr:from>
    <xdr:to>
      <xdr:col>46</xdr:col>
      <xdr:colOff>38100</xdr:colOff>
      <xdr:row>38</xdr:row>
      <xdr:rowOff>52214</xdr:rowOff>
    </xdr:to>
    <xdr:sp macro="" textlink="">
      <xdr:nvSpPr>
        <xdr:cNvPr id="319" name="楕円 318"/>
        <xdr:cNvSpPr/>
      </xdr:nvSpPr>
      <xdr:spPr>
        <a:xfrm>
          <a:off x="8699500" y="6465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68740</xdr:rowOff>
    </xdr:from>
    <xdr:ext cx="534377" cy="259045"/>
    <xdr:sp macro="" textlink="">
      <xdr:nvSpPr>
        <xdr:cNvPr id="320" name="テキスト ボックス 319"/>
        <xdr:cNvSpPr txBox="1"/>
      </xdr:nvSpPr>
      <xdr:spPr>
        <a:xfrm>
          <a:off x="8483111" y="62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38552</xdr:rowOff>
    </xdr:from>
    <xdr:to>
      <xdr:col>41</xdr:col>
      <xdr:colOff>101600</xdr:colOff>
      <xdr:row>37</xdr:row>
      <xdr:rowOff>140152</xdr:rowOff>
    </xdr:to>
    <xdr:sp macro="" textlink="">
      <xdr:nvSpPr>
        <xdr:cNvPr id="321" name="楕円 320"/>
        <xdr:cNvSpPr/>
      </xdr:nvSpPr>
      <xdr:spPr>
        <a:xfrm>
          <a:off x="7810500" y="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156679</xdr:rowOff>
    </xdr:from>
    <xdr:ext cx="599010" cy="259045"/>
    <xdr:sp macro="" textlink="">
      <xdr:nvSpPr>
        <xdr:cNvPr id="322" name="テキスト ボックス 321"/>
        <xdr:cNvSpPr txBox="1"/>
      </xdr:nvSpPr>
      <xdr:spPr>
        <a:xfrm>
          <a:off x="7561795" y="61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50792</xdr:rowOff>
    </xdr:from>
    <xdr:to>
      <xdr:col>36</xdr:col>
      <xdr:colOff>165100</xdr:colOff>
      <xdr:row>37</xdr:row>
      <xdr:rowOff>152392</xdr:rowOff>
    </xdr:to>
    <xdr:sp macro="" textlink="">
      <xdr:nvSpPr>
        <xdr:cNvPr id="323" name="楕円 322"/>
        <xdr:cNvSpPr/>
      </xdr:nvSpPr>
      <xdr:spPr>
        <a:xfrm>
          <a:off x="6921500" y="63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168919</xdr:rowOff>
    </xdr:from>
    <xdr:ext cx="599010" cy="259045"/>
    <xdr:sp macro="" textlink="">
      <xdr:nvSpPr>
        <xdr:cNvPr id="324" name="テキスト ボックス 323"/>
        <xdr:cNvSpPr txBox="1"/>
      </xdr:nvSpPr>
      <xdr:spPr>
        <a:xfrm>
          <a:off x="6672795" y="616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66201</xdr:rowOff>
    </xdr:from>
    <xdr:to>
      <xdr:col>55</xdr:col>
      <xdr:colOff>0</xdr:colOff>
      <xdr:row>54</xdr:row>
      <xdr:rowOff>122002</xdr:rowOff>
    </xdr:to>
    <xdr:cxnSp macro="">
      <xdr:nvCxnSpPr>
        <xdr:cNvPr id="351" name="直線コネクタ 350"/>
        <xdr:cNvCxnSpPr/>
      </xdr:nvCxnSpPr>
      <xdr:spPr>
        <a:xfrm flipV="1">
          <a:off x="9639300" y="9324501"/>
          <a:ext cx="8382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122002</xdr:rowOff>
    </xdr:from>
    <xdr:to>
      <xdr:col>50</xdr:col>
      <xdr:colOff>114300</xdr:colOff>
      <xdr:row>56</xdr:row>
      <xdr:rowOff>74650</xdr:rowOff>
    </xdr:to>
    <xdr:cxnSp macro="">
      <xdr:nvCxnSpPr>
        <xdr:cNvPr id="354" name="直線コネクタ 353"/>
        <xdr:cNvCxnSpPr/>
      </xdr:nvCxnSpPr>
      <xdr:spPr>
        <a:xfrm flipV="1">
          <a:off x="8750300" y="9380302"/>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74650</xdr:rowOff>
    </xdr:from>
    <xdr:to>
      <xdr:col>45</xdr:col>
      <xdr:colOff>177800</xdr:colOff>
      <xdr:row>57</xdr:row>
      <xdr:rowOff>26593</xdr:rowOff>
    </xdr:to>
    <xdr:cxnSp macro="">
      <xdr:nvCxnSpPr>
        <xdr:cNvPr id="357" name="直線コネクタ 356"/>
        <xdr:cNvCxnSpPr/>
      </xdr:nvCxnSpPr>
      <xdr:spPr>
        <a:xfrm flipV="1">
          <a:off x="7861300" y="9675850"/>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51309</xdr:rowOff>
    </xdr:from>
    <xdr:to>
      <xdr:col>41</xdr:col>
      <xdr:colOff>50800</xdr:colOff>
      <xdr:row>57</xdr:row>
      <xdr:rowOff>26593</xdr:rowOff>
    </xdr:to>
    <xdr:cxnSp macro="">
      <xdr:nvCxnSpPr>
        <xdr:cNvPr id="360" name="直線コネクタ 359"/>
        <xdr:cNvCxnSpPr/>
      </xdr:nvCxnSpPr>
      <xdr:spPr>
        <a:xfrm>
          <a:off x="6972300" y="9652509"/>
          <a:ext cx="8890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15401</xdr:rowOff>
    </xdr:from>
    <xdr:to>
      <xdr:col>55</xdr:col>
      <xdr:colOff>50800</xdr:colOff>
      <xdr:row>54</xdr:row>
      <xdr:rowOff>117001</xdr:rowOff>
    </xdr:to>
    <xdr:sp macro="" textlink="">
      <xdr:nvSpPr>
        <xdr:cNvPr id="370" name="楕円 369"/>
        <xdr:cNvSpPr/>
      </xdr:nvSpPr>
      <xdr:spPr>
        <a:xfrm>
          <a:off x="10426700" y="92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38278</xdr:rowOff>
    </xdr:from>
    <xdr:ext cx="599010" cy="259045"/>
    <xdr:sp macro="" textlink="">
      <xdr:nvSpPr>
        <xdr:cNvPr id="371" name="普通建設事業費該当値テキスト"/>
        <xdr:cNvSpPr txBox="1"/>
      </xdr:nvSpPr>
      <xdr:spPr>
        <a:xfrm>
          <a:off x="10528300" y="912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71202</xdr:rowOff>
    </xdr:from>
    <xdr:to>
      <xdr:col>50</xdr:col>
      <xdr:colOff>165100</xdr:colOff>
      <xdr:row>55</xdr:row>
      <xdr:rowOff>1352</xdr:rowOff>
    </xdr:to>
    <xdr:sp macro="" textlink="">
      <xdr:nvSpPr>
        <xdr:cNvPr id="372" name="楕円 371"/>
        <xdr:cNvSpPr/>
      </xdr:nvSpPr>
      <xdr:spPr>
        <a:xfrm>
          <a:off x="9588500" y="93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17879</xdr:rowOff>
    </xdr:from>
    <xdr:ext cx="599010" cy="259045"/>
    <xdr:sp macro="" textlink="">
      <xdr:nvSpPr>
        <xdr:cNvPr id="373" name="テキスト ボックス 372"/>
        <xdr:cNvSpPr txBox="1"/>
      </xdr:nvSpPr>
      <xdr:spPr>
        <a:xfrm>
          <a:off x="9339795" y="910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23850</xdr:rowOff>
    </xdr:from>
    <xdr:to>
      <xdr:col>46</xdr:col>
      <xdr:colOff>38100</xdr:colOff>
      <xdr:row>56</xdr:row>
      <xdr:rowOff>125450</xdr:rowOff>
    </xdr:to>
    <xdr:sp macro="" textlink="">
      <xdr:nvSpPr>
        <xdr:cNvPr id="374" name="楕円 373"/>
        <xdr:cNvSpPr/>
      </xdr:nvSpPr>
      <xdr:spPr>
        <a:xfrm>
          <a:off x="86995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141977</xdr:rowOff>
    </xdr:from>
    <xdr:ext cx="534377" cy="259045"/>
    <xdr:sp macro="" textlink="">
      <xdr:nvSpPr>
        <xdr:cNvPr id="375" name="テキスト ボックス 374"/>
        <xdr:cNvSpPr txBox="1"/>
      </xdr:nvSpPr>
      <xdr:spPr>
        <a:xfrm>
          <a:off x="8483111" y="94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147243</xdr:rowOff>
    </xdr:from>
    <xdr:to>
      <xdr:col>41</xdr:col>
      <xdr:colOff>101600</xdr:colOff>
      <xdr:row>57</xdr:row>
      <xdr:rowOff>77393</xdr:rowOff>
    </xdr:to>
    <xdr:sp macro="" textlink="">
      <xdr:nvSpPr>
        <xdr:cNvPr id="376" name="楕円 375"/>
        <xdr:cNvSpPr/>
      </xdr:nvSpPr>
      <xdr:spPr>
        <a:xfrm>
          <a:off x="7810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68520</xdr:rowOff>
    </xdr:from>
    <xdr:ext cx="534377" cy="259045"/>
    <xdr:sp macro="" textlink="">
      <xdr:nvSpPr>
        <xdr:cNvPr id="377" name="テキスト ボックス 376"/>
        <xdr:cNvSpPr txBox="1"/>
      </xdr:nvSpPr>
      <xdr:spPr>
        <a:xfrm>
          <a:off x="7594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xdr:rowOff>
    </xdr:from>
    <xdr:to>
      <xdr:col>36</xdr:col>
      <xdr:colOff>165100</xdr:colOff>
      <xdr:row>56</xdr:row>
      <xdr:rowOff>102109</xdr:rowOff>
    </xdr:to>
    <xdr:sp macro="" textlink="">
      <xdr:nvSpPr>
        <xdr:cNvPr id="378" name="楕円 377"/>
        <xdr:cNvSpPr/>
      </xdr:nvSpPr>
      <xdr:spPr>
        <a:xfrm>
          <a:off x="6921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118636</xdr:rowOff>
    </xdr:from>
    <xdr:ext cx="534377" cy="259045"/>
    <xdr:sp macro="" textlink="">
      <xdr:nvSpPr>
        <xdr:cNvPr id="379" name="テキスト ボックス 378"/>
        <xdr:cNvSpPr txBox="1"/>
      </xdr:nvSpPr>
      <xdr:spPr>
        <a:xfrm>
          <a:off x="6705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99027</xdr:rowOff>
    </xdr:from>
    <xdr:to>
      <xdr:col>55</xdr:col>
      <xdr:colOff>0</xdr:colOff>
      <xdr:row>73</xdr:row>
      <xdr:rowOff>129880</xdr:rowOff>
    </xdr:to>
    <xdr:cxnSp macro="">
      <xdr:nvCxnSpPr>
        <xdr:cNvPr id="406" name="直線コネクタ 405"/>
        <xdr:cNvCxnSpPr/>
      </xdr:nvCxnSpPr>
      <xdr:spPr>
        <a:xfrm>
          <a:off x="9639300" y="12614877"/>
          <a:ext cx="8382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99027</xdr:rowOff>
    </xdr:from>
    <xdr:to>
      <xdr:col>50</xdr:col>
      <xdr:colOff>114300</xdr:colOff>
      <xdr:row>76</xdr:row>
      <xdr:rowOff>129742</xdr:rowOff>
    </xdr:to>
    <xdr:cxnSp macro="">
      <xdr:nvCxnSpPr>
        <xdr:cNvPr id="409" name="直線コネクタ 408"/>
        <xdr:cNvCxnSpPr/>
      </xdr:nvCxnSpPr>
      <xdr:spPr>
        <a:xfrm flipV="1">
          <a:off x="8750300" y="12614877"/>
          <a:ext cx="889000" cy="5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129742</xdr:rowOff>
    </xdr:from>
    <xdr:to>
      <xdr:col>45</xdr:col>
      <xdr:colOff>177800</xdr:colOff>
      <xdr:row>77</xdr:row>
      <xdr:rowOff>113968</xdr:rowOff>
    </xdr:to>
    <xdr:cxnSp macro="">
      <xdr:nvCxnSpPr>
        <xdr:cNvPr id="412" name="直線コネクタ 411"/>
        <xdr:cNvCxnSpPr/>
      </xdr:nvCxnSpPr>
      <xdr:spPr>
        <a:xfrm flipV="1">
          <a:off x="7861300" y="1315994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14875</xdr:rowOff>
    </xdr:from>
    <xdr:to>
      <xdr:col>41</xdr:col>
      <xdr:colOff>50800</xdr:colOff>
      <xdr:row>77</xdr:row>
      <xdr:rowOff>113968</xdr:rowOff>
    </xdr:to>
    <xdr:cxnSp macro="">
      <xdr:nvCxnSpPr>
        <xdr:cNvPr id="415" name="直線コネクタ 414"/>
        <xdr:cNvCxnSpPr/>
      </xdr:nvCxnSpPr>
      <xdr:spPr>
        <a:xfrm>
          <a:off x="6972300" y="12873625"/>
          <a:ext cx="889000" cy="4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79080</xdr:rowOff>
    </xdr:from>
    <xdr:to>
      <xdr:col>55</xdr:col>
      <xdr:colOff>50800</xdr:colOff>
      <xdr:row>74</xdr:row>
      <xdr:rowOff>9230</xdr:rowOff>
    </xdr:to>
    <xdr:sp macro="" textlink="">
      <xdr:nvSpPr>
        <xdr:cNvPr id="425" name="楕円 424"/>
        <xdr:cNvSpPr/>
      </xdr:nvSpPr>
      <xdr:spPr>
        <a:xfrm>
          <a:off x="10426700" y="125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101957</xdr:rowOff>
    </xdr:from>
    <xdr:ext cx="534377" cy="259045"/>
    <xdr:sp macro="" textlink="">
      <xdr:nvSpPr>
        <xdr:cNvPr id="426" name="普通建設事業費 （ うち新規整備　）該当値テキスト"/>
        <xdr:cNvSpPr txBox="1"/>
      </xdr:nvSpPr>
      <xdr:spPr>
        <a:xfrm>
          <a:off x="10528300" y="124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48227</xdr:rowOff>
    </xdr:from>
    <xdr:to>
      <xdr:col>50</xdr:col>
      <xdr:colOff>165100</xdr:colOff>
      <xdr:row>73</xdr:row>
      <xdr:rowOff>149827</xdr:rowOff>
    </xdr:to>
    <xdr:sp macro="" textlink="">
      <xdr:nvSpPr>
        <xdr:cNvPr id="427" name="楕円 426"/>
        <xdr:cNvSpPr/>
      </xdr:nvSpPr>
      <xdr:spPr>
        <a:xfrm>
          <a:off x="9588500" y="125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166354</xdr:rowOff>
    </xdr:from>
    <xdr:ext cx="534377" cy="259045"/>
    <xdr:sp macro="" textlink="">
      <xdr:nvSpPr>
        <xdr:cNvPr id="428" name="テキスト ボックス 427"/>
        <xdr:cNvSpPr txBox="1"/>
      </xdr:nvSpPr>
      <xdr:spPr>
        <a:xfrm>
          <a:off x="9372111" y="123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78942</xdr:rowOff>
    </xdr:from>
    <xdr:to>
      <xdr:col>46</xdr:col>
      <xdr:colOff>38100</xdr:colOff>
      <xdr:row>77</xdr:row>
      <xdr:rowOff>9092</xdr:rowOff>
    </xdr:to>
    <xdr:sp macro="" textlink="">
      <xdr:nvSpPr>
        <xdr:cNvPr id="429" name="楕円 428"/>
        <xdr:cNvSpPr/>
      </xdr:nvSpPr>
      <xdr:spPr>
        <a:xfrm>
          <a:off x="86995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25619</xdr:rowOff>
    </xdr:from>
    <xdr:ext cx="534377" cy="259045"/>
    <xdr:sp macro="" textlink="">
      <xdr:nvSpPr>
        <xdr:cNvPr id="430" name="テキスト ボックス 429"/>
        <xdr:cNvSpPr txBox="1"/>
      </xdr:nvSpPr>
      <xdr:spPr>
        <a:xfrm>
          <a:off x="8483111" y="128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63168</xdr:rowOff>
    </xdr:from>
    <xdr:to>
      <xdr:col>41</xdr:col>
      <xdr:colOff>101600</xdr:colOff>
      <xdr:row>77</xdr:row>
      <xdr:rowOff>164768</xdr:rowOff>
    </xdr:to>
    <xdr:sp macro="" textlink="">
      <xdr:nvSpPr>
        <xdr:cNvPr id="431" name="楕円 430"/>
        <xdr:cNvSpPr/>
      </xdr:nvSpPr>
      <xdr:spPr>
        <a:xfrm>
          <a:off x="7810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155895</xdr:rowOff>
    </xdr:from>
    <xdr:ext cx="534377" cy="259045"/>
    <xdr:sp macro="" textlink="">
      <xdr:nvSpPr>
        <xdr:cNvPr id="432" name="テキスト ボックス 431"/>
        <xdr:cNvSpPr txBox="1"/>
      </xdr:nvSpPr>
      <xdr:spPr>
        <a:xfrm>
          <a:off x="7594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135525</xdr:rowOff>
    </xdr:from>
    <xdr:to>
      <xdr:col>36</xdr:col>
      <xdr:colOff>165100</xdr:colOff>
      <xdr:row>75</xdr:row>
      <xdr:rowOff>65675</xdr:rowOff>
    </xdr:to>
    <xdr:sp macro="" textlink="">
      <xdr:nvSpPr>
        <xdr:cNvPr id="433" name="楕円 432"/>
        <xdr:cNvSpPr/>
      </xdr:nvSpPr>
      <xdr:spPr>
        <a:xfrm>
          <a:off x="6921500" y="12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82202</xdr:rowOff>
    </xdr:from>
    <xdr:ext cx="534377" cy="259045"/>
    <xdr:sp macro="" textlink="">
      <xdr:nvSpPr>
        <xdr:cNvPr id="434" name="テキスト ボックス 433"/>
        <xdr:cNvSpPr txBox="1"/>
      </xdr:nvSpPr>
      <xdr:spPr>
        <a:xfrm>
          <a:off x="6705111" y="125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59700</xdr:rowOff>
    </xdr:from>
    <xdr:to>
      <xdr:col>55</xdr:col>
      <xdr:colOff>0</xdr:colOff>
      <xdr:row>96</xdr:row>
      <xdr:rowOff>91258</xdr:rowOff>
    </xdr:to>
    <xdr:cxnSp macro="">
      <xdr:nvCxnSpPr>
        <xdr:cNvPr id="465" name="直線コネクタ 464"/>
        <xdr:cNvCxnSpPr/>
      </xdr:nvCxnSpPr>
      <xdr:spPr>
        <a:xfrm flipV="1">
          <a:off x="9639300" y="16347450"/>
          <a:ext cx="838200" cy="2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91258</xdr:rowOff>
    </xdr:from>
    <xdr:to>
      <xdr:col>50</xdr:col>
      <xdr:colOff>114300</xdr:colOff>
      <xdr:row>96</xdr:row>
      <xdr:rowOff>135063</xdr:rowOff>
    </xdr:to>
    <xdr:cxnSp macro="">
      <xdr:nvCxnSpPr>
        <xdr:cNvPr id="468" name="直線コネクタ 467"/>
        <xdr:cNvCxnSpPr/>
      </xdr:nvCxnSpPr>
      <xdr:spPr>
        <a:xfrm flipV="1">
          <a:off x="8750300" y="16550458"/>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135063</xdr:rowOff>
    </xdr:from>
    <xdr:to>
      <xdr:col>45</xdr:col>
      <xdr:colOff>177800</xdr:colOff>
      <xdr:row>97</xdr:row>
      <xdr:rowOff>157716</xdr:rowOff>
    </xdr:to>
    <xdr:cxnSp macro="">
      <xdr:nvCxnSpPr>
        <xdr:cNvPr id="471" name="直線コネクタ 470"/>
        <xdr:cNvCxnSpPr/>
      </xdr:nvCxnSpPr>
      <xdr:spPr>
        <a:xfrm flipV="1">
          <a:off x="7861300" y="16594263"/>
          <a:ext cx="889000" cy="19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157716</xdr:rowOff>
    </xdr:from>
    <xdr:to>
      <xdr:col>41</xdr:col>
      <xdr:colOff>50800</xdr:colOff>
      <xdr:row>99</xdr:row>
      <xdr:rowOff>28023</xdr:rowOff>
    </xdr:to>
    <xdr:cxnSp macro="">
      <xdr:nvCxnSpPr>
        <xdr:cNvPr id="474" name="直線コネクタ 473"/>
        <xdr:cNvCxnSpPr/>
      </xdr:nvCxnSpPr>
      <xdr:spPr>
        <a:xfrm flipV="1">
          <a:off x="6972300" y="16788366"/>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8900</xdr:rowOff>
    </xdr:from>
    <xdr:to>
      <xdr:col>55</xdr:col>
      <xdr:colOff>50800</xdr:colOff>
      <xdr:row>95</xdr:row>
      <xdr:rowOff>110500</xdr:rowOff>
    </xdr:to>
    <xdr:sp macro="" textlink="">
      <xdr:nvSpPr>
        <xdr:cNvPr id="484" name="楕円 483"/>
        <xdr:cNvSpPr/>
      </xdr:nvSpPr>
      <xdr:spPr>
        <a:xfrm>
          <a:off x="10426700" y="162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31777</xdr:rowOff>
    </xdr:from>
    <xdr:ext cx="534377" cy="259045"/>
    <xdr:sp macro="" textlink="">
      <xdr:nvSpPr>
        <xdr:cNvPr id="485" name="普通建設事業費 （ うち更新整備　）該当値テキスト"/>
        <xdr:cNvSpPr txBox="1"/>
      </xdr:nvSpPr>
      <xdr:spPr>
        <a:xfrm>
          <a:off x="10528300" y="161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40458</xdr:rowOff>
    </xdr:from>
    <xdr:to>
      <xdr:col>50</xdr:col>
      <xdr:colOff>165100</xdr:colOff>
      <xdr:row>96</xdr:row>
      <xdr:rowOff>142058</xdr:rowOff>
    </xdr:to>
    <xdr:sp macro="" textlink="">
      <xdr:nvSpPr>
        <xdr:cNvPr id="486" name="楕円 485"/>
        <xdr:cNvSpPr/>
      </xdr:nvSpPr>
      <xdr:spPr>
        <a:xfrm>
          <a:off x="9588500" y="16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133185</xdr:rowOff>
    </xdr:from>
    <xdr:ext cx="534377" cy="259045"/>
    <xdr:sp macro="" textlink="">
      <xdr:nvSpPr>
        <xdr:cNvPr id="487" name="テキスト ボックス 486"/>
        <xdr:cNvSpPr txBox="1"/>
      </xdr:nvSpPr>
      <xdr:spPr>
        <a:xfrm>
          <a:off x="9372111" y="16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84263</xdr:rowOff>
    </xdr:from>
    <xdr:to>
      <xdr:col>46</xdr:col>
      <xdr:colOff>38100</xdr:colOff>
      <xdr:row>97</xdr:row>
      <xdr:rowOff>14413</xdr:rowOff>
    </xdr:to>
    <xdr:sp macro="" textlink="">
      <xdr:nvSpPr>
        <xdr:cNvPr id="488" name="楕円 487"/>
        <xdr:cNvSpPr/>
      </xdr:nvSpPr>
      <xdr:spPr>
        <a:xfrm>
          <a:off x="8699500" y="165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5540</xdr:rowOff>
    </xdr:from>
    <xdr:ext cx="534377" cy="259045"/>
    <xdr:sp macro="" textlink="">
      <xdr:nvSpPr>
        <xdr:cNvPr id="489" name="テキスト ボックス 488"/>
        <xdr:cNvSpPr txBox="1"/>
      </xdr:nvSpPr>
      <xdr:spPr>
        <a:xfrm>
          <a:off x="8483111" y="1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106916</xdr:rowOff>
    </xdr:from>
    <xdr:to>
      <xdr:col>41</xdr:col>
      <xdr:colOff>101600</xdr:colOff>
      <xdr:row>98</xdr:row>
      <xdr:rowOff>37066</xdr:rowOff>
    </xdr:to>
    <xdr:sp macro="" textlink="">
      <xdr:nvSpPr>
        <xdr:cNvPr id="490" name="楕円 489"/>
        <xdr:cNvSpPr/>
      </xdr:nvSpPr>
      <xdr:spPr>
        <a:xfrm>
          <a:off x="7810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28193</xdr:rowOff>
    </xdr:from>
    <xdr:ext cx="534377" cy="259045"/>
    <xdr:sp macro="" textlink="">
      <xdr:nvSpPr>
        <xdr:cNvPr id="491" name="テキスト ボックス 490"/>
        <xdr:cNvSpPr txBox="1"/>
      </xdr:nvSpPr>
      <xdr:spPr>
        <a:xfrm>
          <a:off x="7594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148673</xdr:rowOff>
    </xdr:from>
    <xdr:to>
      <xdr:col>36</xdr:col>
      <xdr:colOff>165100</xdr:colOff>
      <xdr:row>99</xdr:row>
      <xdr:rowOff>78823</xdr:rowOff>
    </xdr:to>
    <xdr:sp macro="" textlink="">
      <xdr:nvSpPr>
        <xdr:cNvPr id="492" name="楕円 491"/>
        <xdr:cNvSpPr/>
      </xdr:nvSpPr>
      <xdr:spPr>
        <a:xfrm>
          <a:off x="6921500" y="169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69950</xdr:rowOff>
    </xdr:from>
    <xdr:ext cx="469744" cy="259045"/>
    <xdr:sp macro="" textlink="">
      <xdr:nvSpPr>
        <xdr:cNvPr id="493" name="テキスト ボックス 492"/>
        <xdr:cNvSpPr txBox="1"/>
      </xdr:nvSpPr>
      <xdr:spPr>
        <a:xfrm>
          <a:off x="6737428" y="170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139573</xdr:rowOff>
    </xdr:from>
    <xdr:to>
      <xdr:col>85</xdr:col>
      <xdr:colOff>127000</xdr:colOff>
      <xdr:row>38</xdr:row>
      <xdr:rowOff>146393</xdr:rowOff>
    </xdr:to>
    <xdr:cxnSp macro="">
      <xdr:nvCxnSpPr>
        <xdr:cNvPr id="522" name="直線コネクタ 521"/>
        <xdr:cNvCxnSpPr/>
      </xdr:nvCxnSpPr>
      <xdr:spPr>
        <a:xfrm>
          <a:off x="15481300" y="6483223"/>
          <a:ext cx="8382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139573</xdr:rowOff>
    </xdr:from>
    <xdr:to>
      <xdr:col>81</xdr:col>
      <xdr:colOff>50800</xdr:colOff>
      <xdr:row>37</xdr:row>
      <xdr:rowOff>148158</xdr:rowOff>
    </xdr:to>
    <xdr:cxnSp macro="">
      <xdr:nvCxnSpPr>
        <xdr:cNvPr id="525" name="直線コネクタ 524"/>
        <xdr:cNvCxnSpPr/>
      </xdr:nvCxnSpPr>
      <xdr:spPr>
        <a:xfrm flipV="1">
          <a:off x="14592300" y="6483223"/>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148158</xdr:rowOff>
    </xdr:from>
    <xdr:to>
      <xdr:col>76</xdr:col>
      <xdr:colOff>114300</xdr:colOff>
      <xdr:row>38</xdr:row>
      <xdr:rowOff>91199</xdr:rowOff>
    </xdr:to>
    <xdr:cxnSp macro="">
      <xdr:nvCxnSpPr>
        <xdr:cNvPr id="528" name="直線コネクタ 527"/>
        <xdr:cNvCxnSpPr/>
      </xdr:nvCxnSpPr>
      <xdr:spPr>
        <a:xfrm flipV="1">
          <a:off x="13703300" y="6491808"/>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91199</xdr:rowOff>
    </xdr:from>
    <xdr:to>
      <xdr:col>71</xdr:col>
      <xdr:colOff>177800</xdr:colOff>
      <xdr:row>39</xdr:row>
      <xdr:rowOff>5652</xdr:rowOff>
    </xdr:to>
    <xdr:cxnSp macro="">
      <xdr:nvCxnSpPr>
        <xdr:cNvPr id="531" name="直線コネクタ 530"/>
        <xdr:cNvCxnSpPr/>
      </xdr:nvCxnSpPr>
      <xdr:spPr>
        <a:xfrm flipV="1">
          <a:off x="12814300" y="66062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95593</xdr:rowOff>
    </xdr:from>
    <xdr:to>
      <xdr:col>85</xdr:col>
      <xdr:colOff>177800</xdr:colOff>
      <xdr:row>39</xdr:row>
      <xdr:rowOff>25743</xdr:rowOff>
    </xdr:to>
    <xdr:sp macro="" textlink="">
      <xdr:nvSpPr>
        <xdr:cNvPr id="541" name="楕円 540"/>
        <xdr:cNvSpPr/>
      </xdr:nvSpPr>
      <xdr:spPr>
        <a:xfrm>
          <a:off x="16268700" y="66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88773</xdr:rowOff>
    </xdr:from>
    <xdr:to>
      <xdr:col>81</xdr:col>
      <xdr:colOff>101600</xdr:colOff>
      <xdr:row>38</xdr:row>
      <xdr:rowOff>18923</xdr:rowOff>
    </xdr:to>
    <xdr:sp macro="" textlink="">
      <xdr:nvSpPr>
        <xdr:cNvPr id="543" name="楕円 542"/>
        <xdr:cNvSpPr/>
      </xdr:nvSpPr>
      <xdr:spPr>
        <a:xfrm>
          <a:off x="154305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35450</xdr:rowOff>
    </xdr:from>
    <xdr:ext cx="534377" cy="259045"/>
    <xdr:sp macro="" textlink="">
      <xdr:nvSpPr>
        <xdr:cNvPr id="544" name="テキスト ボックス 543"/>
        <xdr:cNvSpPr txBox="1"/>
      </xdr:nvSpPr>
      <xdr:spPr>
        <a:xfrm>
          <a:off x="15214111" y="62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97358</xdr:rowOff>
    </xdr:from>
    <xdr:to>
      <xdr:col>76</xdr:col>
      <xdr:colOff>165100</xdr:colOff>
      <xdr:row>38</xdr:row>
      <xdr:rowOff>27508</xdr:rowOff>
    </xdr:to>
    <xdr:sp macro="" textlink="">
      <xdr:nvSpPr>
        <xdr:cNvPr id="545" name="楕円 544"/>
        <xdr:cNvSpPr/>
      </xdr:nvSpPr>
      <xdr:spPr>
        <a:xfrm>
          <a:off x="14541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44035</xdr:rowOff>
    </xdr:from>
    <xdr:ext cx="534377" cy="259045"/>
    <xdr:sp macro="" textlink="">
      <xdr:nvSpPr>
        <xdr:cNvPr id="546" name="テキスト ボックス 545"/>
        <xdr:cNvSpPr txBox="1"/>
      </xdr:nvSpPr>
      <xdr:spPr>
        <a:xfrm>
          <a:off x="14325111" y="62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40399</xdr:rowOff>
    </xdr:from>
    <xdr:to>
      <xdr:col>72</xdr:col>
      <xdr:colOff>38100</xdr:colOff>
      <xdr:row>38</xdr:row>
      <xdr:rowOff>141999</xdr:rowOff>
    </xdr:to>
    <xdr:sp macro="" textlink="">
      <xdr:nvSpPr>
        <xdr:cNvPr id="547" name="楕円 546"/>
        <xdr:cNvSpPr/>
      </xdr:nvSpPr>
      <xdr:spPr>
        <a:xfrm>
          <a:off x="13652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158526</xdr:rowOff>
    </xdr:from>
    <xdr:ext cx="469744" cy="259045"/>
    <xdr:sp macro="" textlink="">
      <xdr:nvSpPr>
        <xdr:cNvPr id="548" name="テキスト ボックス 547"/>
        <xdr:cNvSpPr txBox="1"/>
      </xdr:nvSpPr>
      <xdr:spPr>
        <a:xfrm>
          <a:off x="13468428" y="633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126302</xdr:rowOff>
    </xdr:from>
    <xdr:to>
      <xdr:col>67</xdr:col>
      <xdr:colOff>101600</xdr:colOff>
      <xdr:row>39</xdr:row>
      <xdr:rowOff>56452</xdr:rowOff>
    </xdr:to>
    <xdr:sp macro="" textlink="">
      <xdr:nvSpPr>
        <xdr:cNvPr id="549" name="楕円 548"/>
        <xdr:cNvSpPr/>
      </xdr:nvSpPr>
      <xdr:spPr>
        <a:xfrm>
          <a:off x="12763500" y="66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47579</xdr:rowOff>
    </xdr:from>
    <xdr:ext cx="469744" cy="259045"/>
    <xdr:sp macro="" textlink="">
      <xdr:nvSpPr>
        <xdr:cNvPr id="550" name="テキスト ボックス 549"/>
        <xdr:cNvSpPr txBox="1"/>
      </xdr:nvSpPr>
      <xdr:spPr>
        <a:xfrm>
          <a:off x="12579428" y="67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104054</xdr:rowOff>
    </xdr:from>
    <xdr:to>
      <xdr:col>85</xdr:col>
      <xdr:colOff>127000</xdr:colOff>
      <xdr:row>77</xdr:row>
      <xdr:rowOff>114378</xdr:rowOff>
    </xdr:to>
    <xdr:cxnSp macro="">
      <xdr:nvCxnSpPr>
        <xdr:cNvPr id="632" name="直線コネクタ 631"/>
        <xdr:cNvCxnSpPr/>
      </xdr:nvCxnSpPr>
      <xdr:spPr>
        <a:xfrm flipV="1">
          <a:off x="15481300" y="13305704"/>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108068</xdr:rowOff>
    </xdr:from>
    <xdr:to>
      <xdr:col>81</xdr:col>
      <xdr:colOff>50800</xdr:colOff>
      <xdr:row>77</xdr:row>
      <xdr:rowOff>114378</xdr:rowOff>
    </xdr:to>
    <xdr:cxnSp macro="">
      <xdr:nvCxnSpPr>
        <xdr:cNvPr id="635" name="直線コネクタ 634"/>
        <xdr:cNvCxnSpPr/>
      </xdr:nvCxnSpPr>
      <xdr:spPr>
        <a:xfrm>
          <a:off x="14592300" y="13309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108068</xdr:rowOff>
    </xdr:from>
    <xdr:to>
      <xdr:col>76</xdr:col>
      <xdr:colOff>114300</xdr:colOff>
      <xdr:row>77</xdr:row>
      <xdr:rowOff>132513</xdr:rowOff>
    </xdr:to>
    <xdr:cxnSp macro="">
      <xdr:nvCxnSpPr>
        <xdr:cNvPr id="638" name="直線コネクタ 637"/>
        <xdr:cNvCxnSpPr/>
      </xdr:nvCxnSpPr>
      <xdr:spPr>
        <a:xfrm flipV="1">
          <a:off x="13703300" y="13309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132513</xdr:rowOff>
    </xdr:from>
    <xdr:to>
      <xdr:col>71</xdr:col>
      <xdr:colOff>177800</xdr:colOff>
      <xdr:row>77</xdr:row>
      <xdr:rowOff>140337</xdr:rowOff>
    </xdr:to>
    <xdr:cxnSp macro="">
      <xdr:nvCxnSpPr>
        <xdr:cNvPr id="641" name="直線コネクタ 640"/>
        <xdr:cNvCxnSpPr/>
      </xdr:nvCxnSpPr>
      <xdr:spPr>
        <a:xfrm flipV="1">
          <a:off x="12814300" y="13334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53254</xdr:rowOff>
    </xdr:from>
    <xdr:to>
      <xdr:col>85</xdr:col>
      <xdr:colOff>177800</xdr:colOff>
      <xdr:row>77</xdr:row>
      <xdr:rowOff>154854</xdr:rowOff>
    </xdr:to>
    <xdr:sp macro="" textlink="">
      <xdr:nvSpPr>
        <xdr:cNvPr id="651" name="楕円 650"/>
        <xdr:cNvSpPr/>
      </xdr:nvSpPr>
      <xdr:spPr>
        <a:xfrm>
          <a:off x="16268700" y="132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76131</xdr:rowOff>
    </xdr:from>
    <xdr:ext cx="599010" cy="259045"/>
    <xdr:sp macro="" textlink="">
      <xdr:nvSpPr>
        <xdr:cNvPr id="652" name="公債費該当値テキスト"/>
        <xdr:cNvSpPr txBox="1"/>
      </xdr:nvSpPr>
      <xdr:spPr>
        <a:xfrm>
          <a:off x="16370300" y="1310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63578</xdr:rowOff>
    </xdr:from>
    <xdr:to>
      <xdr:col>81</xdr:col>
      <xdr:colOff>101600</xdr:colOff>
      <xdr:row>77</xdr:row>
      <xdr:rowOff>165178</xdr:rowOff>
    </xdr:to>
    <xdr:sp macro="" textlink="">
      <xdr:nvSpPr>
        <xdr:cNvPr id="653" name="楕円 652"/>
        <xdr:cNvSpPr/>
      </xdr:nvSpPr>
      <xdr:spPr>
        <a:xfrm>
          <a:off x="15430500" y="13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10255</xdr:rowOff>
    </xdr:from>
    <xdr:ext cx="599010" cy="259045"/>
    <xdr:sp macro="" textlink="">
      <xdr:nvSpPr>
        <xdr:cNvPr id="654" name="テキスト ボックス 653"/>
        <xdr:cNvSpPr txBox="1"/>
      </xdr:nvSpPr>
      <xdr:spPr>
        <a:xfrm>
          <a:off x="15181795" y="130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57268</xdr:rowOff>
    </xdr:from>
    <xdr:to>
      <xdr:col>76</xdr:col>
      <xdr:colOff>165100</xdr:colOff>
      <xdr:row>77</xdr:row>
      <xdr:rowOff>158868</xdr:rowOff>
    </xdr:to>
    <xdr:sp macro="" textlink="">
      <xdr:nvSpPr>
        <xdr:cNvPr id="655" name="楕円 654"/>
        <xdr:cNvSpPr/>
      </xdr:nvSpPr>
      <xdr:spPr>
        <a:xfrm>
          <a:off x="14541500" y="132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3945</xdr:rowOff>
    </xdr:from>
    <xdr:ext cx="599010" cy="259045"/>
    <xdr:sp macro="" textlink="">
      <xdr:nvSpPr>
        <xdr:cNvPr id="656" name="テキスト ボックス 655"/>
        <xdr:cNvSpPr txBox="1"/>
      </xdr:nvSpPr>
      <xdr:spPr>
        <a:xfrm>
          <a:off x="14292795" y="1303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81713</xdr:rowOff>
    </xdr:from>
    <xdr:to>
      <xdr:col>72</xdr:col>
      <xdr:colOff>38100</xdr:colOff>
      <xdr:row>78</xdr:row>
      <xdr:rowOff>11863</xdr:rowOff>
    </xdr:to>
    <xdr:sp macro="" textlink="">
      <xdr:nvSpPr>
        <xdr:cNvPr id="657" name="楕円 656"/>
        <xdr:cNvSpPr/>
      </xdr:nvSpPr>
      <xdr:spPr>
        <a:xfrm>
          <a:off x="13652500" y="13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28390</xdr:rowOff>
    </xdr:from>
    <xdr:ext cx="534377" cy="259045"/>
    <xdr:sp macro="" textlink="">
      <xdr:nvSpPr>
        <xdr:cNvPr id="658" name="テキスト ボックス 657"/>
        <xdr:cNvSpPr txBox="1"/>
      </xdr:nvSpPr>
      <xdr:spPr>
        <a:xfrm>
          <a:off x="13436111" y="130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89537</xdr:rowOff>
    </xdr:from>
    <xdr:to>
      <xdr:col>67</xdr:col>
      <xdr:colOff>101600</xdr:colOff>
      <xdr:row>78</xdr:row>
      <xdr:rowOff>19687</xdr:rowOff>
    </xdr:to>
    <xdr:sp macro="" textlink="">
      <xdr:nvSpPr>
        <xdr:cNvPr id="659" name="楕円 658"/>
        <xdr:cNvSpPr/>
      </xdr:nvSpPr>
      <xdr:spPr>
        <a:xfrm>
          <a:off x="12763500" y="132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36214</xdr:rowOff>
    </xdr:from>
    <xdr:ext cx="534377" cy="259045"/>
    <xdr:sp macro="" textlink="">
      <xdr:nvSpPr>
        <xdr:cNvPr id="660" name="テキスト ボックス 659"/>
        <xdr:cNvSpPr txBox="1"/>
      </xdr:nvSpPr>
      <xdr:spPr>
        <a:xfrm>
          <a:off x="12547111" y="130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125645</xdr:rowOff>
    </xdr:from>
    <xdr:to>
      <xdr:col>85</xdr:col>
      <xdr:colOff>127000</xdr:colOff>
      <xdr:row>98</xdr:row>
      <xdr:rowOff>132989</xdr:rowOff>
    </xdr:to>
    <xdr:cxnSp macro="">
      <xdr:nvCxnSpPr>
        <xdr:cNvPr id="687" name="直線コネクタ 686"/>
        <xdr:cNvCxnSpPr/>
      </xdr:nvCxnSpPr>
      <xdr:spPr>
        <a:xfrm flipV="1">
          <a:off x="15481300" y="16927745"/>
          <a:ext cx="8382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62150</xdr:rowOff>
    </xdr:from>
    <xdr:to>
      <xdr:col>81</xdr:col>
      <xdr:colOff>50800</xdr:colOff>
      <xdr:row>98</xdr:row>
      <xdr:rowOff>132989</xdr:rowOff>
    </xdr:to>
    <xdr:cxnSp macro="">
      <xdr:nvCxnSpPr>
        <xdr:cNvPr id="690" name="直線コネクタ 689"/>
        <xdr:cNvCxnSpPr/>
      </xdr:nvCxnSpPr>
      <xdr:spPr>
        <a:xfrm>
          <a:off x="14592300" y="16864250"/>
          <a:ext cx="889000" cy="7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62150</xdr:rowOff>
    </xdr:from>
    <xdr:to>
      <xdr:col>76</xdr:col>
      <xdr:colOff>114300</xdr:colOff>
      <xdr:row>98</xdr:row>
      <xdr:rowOff>119115</xdr:rowOff>
    </xdr:to>
    <xdr:cxnSp macro="">
      <xdr:nvCxnSpPr>
        <xdr:cNvPr id="693" name="直線コネクタ 692"/>
        <xdr:cNvCxnSpPr/>
      </xdr:nvCxnSpPr>
      <xdr:spPr>
        <a:xfrm flipV="1">
          <a:off x="13703300" y="16864250"/>
          <a:ext cx="8890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119115</xdr:rowOff>
    </xdr:from>
    <xdr:to>
      <xdr:col>71</xdr:col>
      <xdr:colOff>177800</xdr:colOff>
      <xdr:row>98</xdr:row>
      <xdr:rowOff>134395</xdr:rowOff>
    </xdr:to>
    <xdr:cxnSp macro="">
      <xdr:nvCxnSpPr>
        <xdr:cNvPr id="696" name="直線コネクタ 695"/>
        <xdr:cNvCxnSpPr/>
      </xdr:nvCxnSpPr>
      <xdr:spPr>
        <a:xfrm flipV="1">
          <a:off x="12814300" y="16921215"/>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74845</xdr:rowOff>
    </xdr:from>
    <xdr:to>
      <xdr:col>85</xdr:col>
      <xdr:colOff>177800</xdr:colOff>
      <xdr:row>99</xdr:row>
      <xdr:rowOff>4995</xdr:rowOff>
    </xdr:to>
    <xdr:sp macro="" textlink="">
      <xdr:nvSpPr>
        <xdr:cNvPr id="706" name="楕円 705"/>
        <xdr:cNvSpPr/>
      </xdr:nvSpPr>
      <xdr:spPr>
        <a:xfrm>
          <a:off x="16268700" y="168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82189</xdr:rowOff>
    </xdr:from>
    <xdr:to>
      <xdr:col>81</xdr:col>
      <xdr:colOff>101600</xdr:colOff>
      <xdr:row>99</xdr:row>
      <xdr:rowOff>12339</xdr:rowOff>
    </xdr:to>
    <xdr:sp macro="" textlink="">
      <xdr:nvSpPr>
        <xdr:cNvPr id="708" name="楕円 707"/>
        <xdr:cNvSpPr/>
      </xdr:nvSpPr>
      <xdr:spPr>
        <a:xfrm>
          <a:off x="15430500" y="168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3466</xdr:rowOff>
    </xdr:from>
    <xdr:ext cx="469744" cy="259045"/>
    <xdr:sp macro="" textlink="">
      <xdr:nvSpPr>
        <xdr:cNvPr id="709" name="テキスト ボックス 708"/>
        <xdr:cNvSpPr txBox="1"/>
      </xdr:nvSpPr>
      <xdr:spPr>
        <a:xfrm>
          <a:off x="15246428" y="169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11350</xdr:rowOff>
    </xdr:from>
    <xdr:to>
      <xdr:col>76</xdr:col>
      <xdr:colOff>165100</xdr:colOff>
      <xdr:row>98</xdr:row>
      <xdr:rowOff>112950</xdr:rowOff>
    </xdr:to>
    <xdr:sp macro="" textlink="">
      <xdr:nvSpPr>
        <xdr:cNvPr id="710" name="楕円 709"/>
        <xdr:cNvSpPr/>
      </xdr:nvSpPr>
      <xdr:spPr>
        <a:xfrm>
          <a:off x="14541500" y="168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129477</xdr:rowOff>
    </xdr:from>
    <xdr:ext cx="534377" cy="259045"/>
    <xdr:sp macro="" textlink="">
      <xdr:nvSpPr>
        <xdr:cNvPr id="711" name="テキスト ボックス 710"/>
        <xdr:cNvSpPr txBox="1"/>
      </xdr:nvSpPr>
      <xdr:spPr>
        <a:xfrm>
          <a:off x="14325111" y="165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68315</xdr:rowOff>
    </xdr:from>
    <xdr:to>
      <xdr:col>72</xdr:col>
      <xdr:colOff>38100</xdr:colOff>
      <xdr:row>98</xdr:row>
      <xdr:rowOff>169915</xdr:rowOff>
    </xdr:to>
    <xdr:sp macro="" textlink="">
      <xdr:nvSpPr>
        <xdr:cNvPr id="712" name="楕円 711"/>
        <xdr:cNvSpPr/>
      </xdr:nvSpPr>
      <xdr:spPr>
        <a:xfrm>
          <a:off x="13652500" y="16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161042</xdr:rowOff>
    </xdr:from>
    <xdr:ext cx="469744" cy="259045"/>
    <xdr:sp macro="" textlink="">
      <xdr:nvSpPr>
        <xdr:cNvPr id="713" name="テキスト ボックス 712"/>
        <xdr:cNvSpPr txBox="1"/>
      </xdr:nvSpPr>
      <xdr:spPr>
        <a:xfrm>
          <a:off x="13468428" y="169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83595</xdr:rowOff>
    </xdr:from>
    <xdr:to>
      <xdr:col>67</xdr:col>
      <xdr:colOff>101600</xdr:colOff>
      <xdr:row>99</xdr:row>
      <xdr:rowOff>13745</xdr:rowOff>
    </xdr:to>
    <xdr:sp macro="" textlink="">
      <xdr:nvSpPr>
        <xdr:cNvPr id="714" name="楕円 713"/>
        <xdr:cNvSpPr/>
      </xdr:nvSpPr>
      <xdr:spPr>
        <a:xfrm>
          <a:off x="12763500" y="168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4872</xdr:rowOff>
    </xdr:from>
    <xdr:ext cx="469744" cy="259045"/>
    <xdr:sp macro="" textlink="">
      <xdr:nvSpPr>
        <xdr:cNvPr id="715" name="テキスト ボックス 714"/>
        <xdr:cNvSpPr txBox="1"/>
      </xdr:nvSpPr>
      <xdr:spPr>
        <a:xfrm>
          <a:off x="12579428" y="1697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45380</xdr:rowOff>
    </xdr:from>
    <xdr:to>
      <xdr:col>116</xdr:col>
      <xdr:colOff>63500</xdr:colOff>
      <xdr:row>37</xdr:row>
      <xdr:rowOff>100518</xdr:rowOff>
    </xdr:to>
    <xdr:cxnSp macro="">
      <xdr:nvCxnSpPr>
        <xdr:cNvPr id="742" name="直線コネクタ 741"/>
        <xdr:cNvCxnSpPr/>
      </xdr:nvCxnSpPr>
      <xdr:spPr>
        <a:xfrm flipV="1">
          <a:off x="21323300" y="6389030"/>
          <a:ext cx="8382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54341</xdr:rowOff>
    </xdr:from>
    <xdr:to>
      <xdr:col>111</xdr:col>
      <xdr:colOff>177800</xdr:colOff>
      <xdr:row>37</xdr:row>
      <xdr:rowOff>100518</xdr:rowOff>
    </xdr:to>
    <xdr:cxnSp macro="">
      <xdr:nvCxnSpPr>
        <xdr:cNvPr id="745" name="直線コネクタ 744"/>
        <xdr:cNvCxnSpPr/>
      </xdr:nvCxnSpPr>
      <xdr:spPr>
        <a:xfrm>
          <a:off x="20434300" y="639799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54341</xdr:rowOff>
    </xdr:from>
    <xdr:to>
      <xdr:col>107</xdr:col>
      <xdr:colOff>50800</xdr:colOff>
      <xdr:row>38</xdr:row>
      <xdr:rowOff>139700</xdr:rowOff>
    </xdr:to>
    <xdr:cxnSp macro="">
      <xdr:nvCxnSpPr>
        <xdr:cNvPr id="748" name="直線コネクタ 747"/>
        <xdr:cNvCxnSpPr/>
      </xdr:nvCxnSpPr>
      <xdr:spPr>
        <a:xfrm flipV="1">
          <a:off x="19545300" y="6397991"/>
          <a:ext cx="889000" cy="2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166030</xdr:rowOff>
    </xdr:from>
    <xdr:to>
      <xdr:col>116</xdr:col>
      <xdr:colOff>114300</xdr:colOff>
      <xdr:row>37</xdr:row>
      <xdr:rowOff>96180</xdr:rowOff>
    </xdr:to>
    <xdr:sp macro="" textlink="">
      <xdr:nvSpPr>
        <xdr:cNvPr id="761" name="楕円 760"/>
        <xdr:cNvSpPr/>
      </xdr:nvSpPr>
      <xdr:spPr>
        <a:xfrm>
          <a:off x="22110700" y="63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17457</xdr:rowOff>
    </xdr:from>
    <xdr:ext cx="469744" cy="259045"/>
    <xdr:sp macro="" textlink="">
      <xdr:nvSpPr>
        <xdr:cNvPr id="762" name="投資及び出資金該当値テキスト"/>
        <xdr:cNvSpPr txBox="1"/>
      </xdr:nvSpPr>
      <xdr:spPr>
        <a:xfrm>
          <a:off x="22212300" y="61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49718</xdr:rowOff>
    </xdr:from>
    <xdr:to>
      <xdr:col>112</xdr:col>
      <xdr:colOff>38100</xdr:colOff>
      <xdr:row>37</xdr:row>
      <xdr:rowOff>151318</xdr:rowOff>
    </xdr:to>
    <xdr:sp macro="" textlink="">
      <xdr:nvSpPr>
        <xdr:cNvPr id="763" name="楕円 762"/>
        <xdr:cNvSpPr/>
      </xdr:nvSpPr>
      <xdr:spPr>
        <a:xfrm>
          <a:off x="21272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167845</xdr:rowOff>
    </xdr:from>
    <xdr:ext cx="469744" cy="259045"/>
    <xdr:sp macro="" textlink="">
      <xdr:nvSpPr>
        <xdr:cNvPr id="764" name="テキスト ボックス 763"/>
        <xdr:cNvSpPr txBox="1"/>
      </xdr:nvSpPr>
      <xdr:spPr>
        <a:xfrm>
          <a:off x="21088428" y="616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3541</xdr:rowOff>
    </xdr:from>
    <xdr:to>
      <xdr:col>107</xdr:col>
      <xdr:colOff>101600</xdr:colOff>
      <xdr:row>37</xdr:row>
      <xdr:rowOff>105141</xdr:rowOff>
    </xdr:to>
    <xdr:sp macro="" textlink="">
      <xdr:nvSpPr>
        <xdr:cNvPr id="765" name="楕円 764"/>
        <xdr:cNvSpPr/>
      </xdr:nvSpPr>
      <xdr:spPr>
        <a:xfrm>
          <a:off x="20383500" y="63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121668</xdr:rowOff>
    </xdr:from>
    <xdr:ext cx="469744" cy="259045"/>
    <xdr:sp macro="" textlink="">
      <xdr:nvSpPr>
        <xdr:cNvPr id="766" name="テキスト ボックス 765"/>
        <xdr:cNvSpPr txBox="1"/>
      </xdr:nvSpPr>
      <xdr:spPr>
        <a:xfrm>
          <a:off x="20199428" y="612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97866</xdr:rowOff>
    </xdr:from>
    <xdr:to>
      <xdr:col>116</xdr:col>
      <xdr:colOff>63500</xdr:colOff>
      <xdr:row>59</xdr:row>
      <xdr:rowOff>98209</xdr:rowOff>
    </xdr:to>
    <xdr:cxnSp macro="">
      <xdr:nvCxnSpPr>
        <xdr:cNvPr id="801" name="直線コネクタ 800"/>
        <xdr:cNvCxnSpPr/>
      </xdr:nvCxnSpPr>
      <xdr:spPr>
        <a:xfrm>
          <a:off x="21323300" y="1021341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97866</xdr:rowOff>
    </xdr:from>
    <xdr:to>
      <xdr:col>111</xdr:col>
      <xdr:colOff>177800</xdr:colOff>
      <xdr:row>59</xdr:row>
      <xdr:rowOff>97931</xdr:rowOff>
    </xdr:to>
    <xdr:cxnSp macro="">
      <xdr:nvCxnSpPr>
        <xdr:cNvPr id="804" name="直線コネクタ 803"/>
        <xdr:cNvCxnSpPr/>
      </xdr:nvCxnSpPr>
      <xdr:spPr>
        <a:xfrm flipV="1">
          <a:off x="20434300" y="1021341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97931</xdr:rowOff>
    </xdr:from>
    <xdr:to>
      <xdr:col>107</xdr:col>
      <xdr:colOff>50800</xdr:colOff>
      <xdr:row>59</xdr:row>
      <xdr:rowOff>97964</xdr:rowOff>
    </xdr:to>
    <xdr:cxnSp macro="">
      <xdr:nvCxnSpPr>
        <xdr:cNvPr id="807" name="直線コネクタ 806"/>
        <xdr:cNvCxnSpPr/>
      </xdr:nvCxnSpPr>
      <xdr:spPr>
        <a:xfrm flipV="1">
          <a:off x="19545300" y="1021348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97964</xdr:rowOff>
    </xdr:from>
    <xdr:to>
      <xdr:col>102</xdr:col>
      <xdr:colOff>114300</xdr:colOff>
      <xdr:row>59</xdr:row>
      <xdr:rowOff>98291</xdr:rowOff>
    </xdr:to>
    <xdr:cxnSp macro="">
      <xdr:nvCxnSpPr>
        <xdr:cNvPr id="810" name="直線コネクタ 809"/>
        <xdr:cNvCxnSpPr/>
      </xdr:nvCxnSpPr>
      <xdr:spPr>
        <a:xfrm flipV="1">
          <a:off x="18656300" y="102135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47409</xdr:rowOff>
    </xdr:from>
    <xdr:to>
      <xdr:col>116</xdr:col>
      <xdr:colOff>114300</xdr:colOff>
      <xdr:row>59</xdr:row>
      <xdr:rowOff>149009</xdr:rowOff>
    </xdr:to>
    <xdr:sp macro="" textlink="">
      <xdr:nvSpPr>
        <xdr:cNvPr id="820" name="楕円 819"/>
        <xdr:cNvSpPr/>
      </xdr:nvSpPr>
      <xdr:spPr>
        <a:xfrm>
          <a:off x="221107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133786</xdr:rowOff>
    </xdr:from>
    <xdr:ext cx="313932" cy="259045"/>
    <xdr:sp macro="" textlink="">
      <xdr:nvSpPr>
        <xdr:cNvPr id="821" name="貸付金該当値テキスト"/>
        <xdr:cNvSpPr txBox="1"/>
      </xdr:nvSpPr>
      <xdr:spPr>
        <a:xfrm>
          <a:off x="22212300" y="10077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47066</xdr:rowOff>
    </xdr:from>
    <xdr:to>
      <xdr:col>112</xdr:col>
      <xdr:colOff>38100</xdr:colOff>
      <xdr:row>59</xdr:row>
      <xdr:rowOff>148666</xdr:rowOff>
    </xdr:to>
    <xdr:sp macro="" textlink="">
      <xdr:nvSpPr>
        <xdr:cNvPr id="822" name="楕円 821"/>
        <xdr:cNvSpPr/>
      </xdr:nvSpPr>
      <xdr:spPr>
        <a:xfrm>
          <a:off x="21272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139793</xdr:rowOff>
    </xdr:from>
    <xdr:ext cx="313932" cy="259045"/>
    <xdr:sp macro="" textlink="">
      <xdr:nvSpPr>
        <xdr:cNvPr id="823" name="テキスト ボックス 822"/>
        <xdr:cNvSpPr txBox="1"/>
      </xdr:nvSpPr>
      <xdr:spPr>
        <a:xfrm>
          <a:off x="21166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47131</xdr:rowOff>
    </xdr:from>
    <xdr:to>
      <xdr:col>107</xdr:col>
      <xdr:colOff>101600</xdr:colOff>
      <xdr:row>59</xdr:row>
      <xdr:rowOff>148731</xdr:rowOff>
    </xdr:to>
    <xdr:sp macro="" textlink="">
      <xdr:nvSpPr>
        <xdr:cNvPr id="824" name="楕円 823"/>
        <xdr:cNvSpPr/>
      </xdr:nvSpPr>
      <xdr:spPr>
        <a:xfrm>
          <a:off x="20383500" y="101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139858</xdr:rowOff>
    </xdr:from>
    <xdr:ext cx="313932" cy="259045"/>
    <xdr:sp macro="" textlink="">
      <xdr:nvSpPr>
        <xdr:cNvPr id="825" name="テキスト ボックス 824"/>
        <xdr:cNvSpPr txBox="1"/>
      </xdr:nvSpPr>
      <xdr:spPr>
        <a:xfrm>
          <a:off x="20277333" y="10255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47164</xdr:rowOff>
    </xdr:from>
    <xdr:to>
      <xdr:col>102</xdr:col>
      <xdr:colOff>165100</xdr:colOff>
      <xdr:row>59</xdr:row>
      <xdr:rowOff>148764</xdr:rowOff>
    </xdr:to>
    <xdr:sp macro="" textlink="">
      <xdr:nvSpPr>
        <xdr:cNvPr id="826" name="楕円 825"/>
        <xdr:cNvSpPr/>
      </xdr:nvSpPr>
      <xdr:spPr>
        <a:xfrm>
          <a:off x="19494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139891</xdr:rowOff>
    </xdr:from>
    <xdr:ext cx="313932" cy="259045"/>
    <xdr:sp macro="" textlink="">
      <xdr:nvSpPr>
        <xdr:cNvPr id="827" name="テキスト ボックス 826"/>
        <xdr:cNvSpPr txBox="1"/>
      </xdr:nvSpPr>
      <xdr:spPr>
        <a:xfrm>
          <a:off x="19388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47491</xdr:rowOff>
    </xdr:from>
    <xdr:to>
      <xdr:col>98</xdr:col>
      <xdr:colOff>38100</xdr:colOff>
      <xdr:row>59</xdr:row>
      <xdr:rowOff>149091</xdr:rowOff>
    </xdr:to>
    <xdr:sp macro="" textlink="">
      <xdr:nvSpPr>
        <xdr:cNvPr id="828" name="楕円 827"/>
        <xdr:cNvSpPr/>
      </xdr:nvSpPr>
      <xdr:spPr>
        <a:xfrm>
          <a:off x="18605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140218</xdr:rowOff>
    </xdr:from>
    <xdr:ext cx="313932" cy="259045"/>
    <xdr:sp macro="" textlink="">
      <xdr:nvSpPr>
        <xdr:cNvPr id="829" name="テキスト ボックス 828"/>
        <xdr:cNvSpPr txBox="1"/>
      </xdr:nvSpPr>
      <xdr:spPr>
        <a:xfrm>
          <a:off x="18499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134100</xdr:rowOff>
    </xdr:from>
    <xdr:to>
      <xdr:col>116</xdr:col>
      <xdr:colOff>63500</xdr:colOff>
      <xdr:row>75</xdr:row>
      <xdr:rowOff>168732</xdr:rowOff>
    </xdr:to>
    <xdr:cxnSp macro="">
      <xdr:nvCxnSpPr>
        <xdr:cNvPr id="859" name="直線コネクタ 858"/>
        <xdr:cNvCxnSpPr/>
      </xdr:nvCxnSpPr>
      <xdr:spPr>
        <a:xfrm flipV="1">
          <a:off x="21323300" y="12992850"/>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46050</xdr:rowOff>
    </xdr:from>
    <xdr:to>
      <xdr:col>111</xdr:col>
      <xdr:colOff>177800</xdr:colOff>
      <xdr:row>75</xdr:row>
      <xdr:rowOff>168732</xdr:rowOff>
    </xdr:to>
    <xdr:cxnSp macro="">
      <xdr:nvCxnSpPr>
        <xdr:cNvPr id="862" name="直線コネクタ 861"/>
        <xdr:cNvCxnSpPr/>
      </xdr:nvCxnSpPr>
      <xdr:spPr>
        <a:xfrm>
          <a:off x="20434300" y="12561900"/>
          <a:ext cx="889000" cy="4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43059</xdr:rowOff>
    </xdr:from>
    <xdr:to>
      <xdr:col>107</xdr:col>
      <xdr:colOff>50800</xdr:colOff>
      <xdr:row>73</xdr:row>
      <xdr:rowOff>46050</xdr:rowOff>
    </xdr:to>
    <xdr:cxnSp macro="">
      <xdr:nvCxnSpPr>
        <xdr:cNvPr id="865" name="直線コネクタ 864"/>
        <xdr:cNvCxnSpPr/>
      </xdr:nvCxnSpPr>
      <xdr:spPr>
        <a:xfrm>
          <a:off x="19545300" y="12558909"/>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105334</xdr:rowOff>
    </xdr:from>
    <xdr:to>
      <xdr:col>102</xdr:col>
      <xdr:colOff>114300</xdr:colOff>
      <xdr:row>73</xdr:row>
      <xdr:rowOff>43059</xdr:rowOff>
    </xdr:to>
    <xdr:cxnSp macro="">
      <xdr:nvCxnSpPr>
        <xdr:cNvPr id="868" name="直線コネクタ 867"/>
        <xdr:cNvCxnSpPr/>
      </xdr:nvCxnSpPr>
      <xdr:spPr>
        <a:xfrm>
          <a:off x="18656300" y="12449734"/>
          <a:ext cx="889000" cy="10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83300</xdr:rowOff>
    </xdr:from>
    <xdr:to>
      <xdr:col>116</xdr:col>
      <xdr:colOff>114300</xdr:colOff>
      <xdr:row>76</xdr:row>
      <xdr:rowOff>13450</xdr:rowOff>
    </xdr:to>
    <xdr:sp macro="" textlink="">
      <xdr:nvSpPr>
        <xdr:cNvPr id="878" name="楕円 877"/>
        <xdr:cNvSpPr/>
      </xdr:nvSpPr>
      <xdr:spPr>
        <a:xfrm>
          <a:off x="22110700" y="12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61727</xdr:rowOff>
    </xdr:from>
    <xdr:ext cx="534377" cy="259045"/>
    <xdr:sp macro="" textlink="">
      <xdr:nvSpPr>
        <xdr:cNvPr id="879" name="繰出金該当値テキスト"/>
        <xdr:cNvSpPr txBox="1"/>
      </xdr:nvSpPr>
      <xdr:spPr>
        <a:xfrm>
          <a:off x="22212300" y="129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117932</xdr:rowOff>
    </xdr:from>
    <xdr:to>
      <xdr:col>112</xdr:col>
      <xdr:colOff>38100</xdr:colOff>
      <xdr:row>76</xdr:row>
      <xdr:rowOff>48082</xdr:rowOff>
    </xdr:to>
    <xdr:sp macro="" textlink="">
      <xdr:nvSpPr>
        <xdr:cNvPr id="880" name="楕円 879"/>
        <xdr:cNvSpPr/>
      </xdr:nvSpPr>
      <xdr:spPr>
        <a:xfrm>
          <a:off x="21272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39209</xdr:rowOff>
    </xdr:from>
    <xdr:ext cx="534377" cy="259045"/>
    <xdr:sp macro="" textlink="">
      <xdr:nvSpPr>
        <xdr:cNvPr id="881" name="テキスト ボックス 880"/>
        <xdr:cNvSpPr txBox="1"/>
      </xdr:nvSpPr>
      <xdr:spPr>
        <a:xfrm>
          <a:off x="21056111" y="130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166700</xdr:rowOff>
    </xdr:from>
    <xdr:to>
      <xdr:col>107</xdr:col>
      <xdr:colOff>101600</xdr:colOff>
      <xdr:row>73</xdr:row>
      <xdr:rowOff>96850</xdr:rowOff>
    </xdr:to>
    <xdr:sp macro="" textlink="">
      <xdr:nvSpPr>
        <xdr:cNvPr id="882" name="楕円 881"/>
        <xdr:cNvSpPr/>
      </xdr:nvSpPr>
      <xdr:spPr>
        <a:xfrm>
          <a:off x="20383500" y="125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113377</xdr:rowOff>
    </xdr:from>
    <xdr:ext cx="534377" cy="259045"/>
    <xdr:sp macro="" textlink="">
      <xdr:nvSpPr>
        <xdr:cNvPr id="883" name="テキスト ボックス 882"/>
        <xdr:cNvSpPr txBox="1"/>
      </xdr:nvSpPr>
      <xdr:spPr>
        <a:xfrm>
          <a:off x="20167111" y="122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163709</xdr:rowOff>
    </xdr:from>
    <xdr:to>
      <xdr:col>102</xdr:col>
      <xdr:colOff>165100</xdr:colOff>
      <xdr:row>73</xdr:row>
      <xdr:rowOff>93859</xdr:rowOff>
    </xdr:to>
    <xdr:sp macro="" textlink="">
      <xdr:nvSpPr>
        <xdr:cNvPr id="884" name="楕円 883"/>
        <xdr:cNvSpPr/>
      </xdr:nvSpPr>
      <xdr:spPr>
        <a:xfrm>
          <a:off x="19494500" y="125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110386</xdr:rowOff>
    </xdr:from>
    <xdr:ext cx="534377" cy="259045"/>
    <xdr:sp macro="" textlink="">
      <xdr:nvSpPr>
        <xdr:cNvPr id="885" name="テキスト ボックス 884"/>
        <xdr:cNvSpPr txBox="1"/>
      </xdr:nvSpPr>
      <xdr:spPr>
        <a:xfrm>
          <a:off x="19278111" y="122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54534</xdr:rowOff>
    </xdr:from>
    <xdr:to>
      <xdr:col>98</xdr:col>
      <xdr:colOff>38100</xdr:colOff>
      <xdr:row>72</xdr:row>
      <xdr:rowOff>156134</xdr:rowOff>
    </xdr:to>
    <xdr:sp macro="" textlink="">
      <xdr:nvSpPr>
        <xdr:cNvPr id="886" name="楕円 885"/>
        <xdr:cNvSpPr/>
      </xdr:nvSpPr>
      <xdr:spPr>
        <a:xfrm>
          <a:off x="18605500" y="123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1211</xdr:rowOff>
    </xdr:from>
    <xdr:ext cx="534377" cy="259045"/>
    <xdr:sp macro="" textlink="">
      <xdr:nvSpPr>
        <xdr:cNvPr id="887" name="テキスト ボックス 886"/>
        <xdr:cNvSpPr txBox="1"/>
      </xdr:nvSpPr>
      <xdr:spPr>
        <a:xfrm>
          <a:off x="18389111" y="121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住民一人当たりのコストは、普通建設事業費（新規整備）を除いてはほぼ類似団体の平均値と同程度の数値で推移している。</a:t>
          </a:r>
        </a:p>
        <a:p>
          <a:r>
            <a:rPr kumimoji="1" lang="ja-JP" altLang="en-US" sz="1300">
              <a:latin typeface="ＭＳ Ｐゴシック" panose="020B0600070205080204" pitchFamily="50" charset="-128"/>
              <a:ea typeface="ＭＳ Ｐゴシック" panose="020B0600070205080204" pitchFamily="50" charset="-128"/>
            </a:rPr>
            <a:t>（普通建設事業費（新規事業））</a:t>
          </a:r>
        </a:p>
        <a:p>
          <a:r>
            <a:rPr kumimoji="1" lang="ja-JP" altLang="en-US" sz="1300">
              <a:latin typeface="ＭＳ Ｐゴシック" panose="020B0600070205080204" pitchFamily="50" charset="-128"/>
              <a:ea typeface="ＭＳ Ｐゴシック" panose="020B0600070205080204" pitchFamily="50" charset="-128"/>
            </a:rPr>
            <a:t>　　○認定こども園整備事業費による増加</a:t>
          </a:r>
        </a:p>
        <a:p>
          <a:r>
            <a:rPr kumimoji="1" lang="ja-JP" altLang="en-US" sz="1300">
              <a:latin typeface="ＭＳ Ｐゴシック" panose="020B0600070205080204" pitchFamily="50" charset="-128"/>
              <a:ea typeface="ＭＳ Ｐゴシック" panose="020B0600070205080204" pitchFamily="50" charset="-128"/>
            </a:rPr>
            <a:t>　　○新庁舎整備事業費による増加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29,364
28,973
292.02
25,191,669
24,381,820
763,058
11,063,271
28,759,394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54928</xdr:rowOff>
    </xdr:from>
    <xdr:to>
      <xdr:col>24</xdr:col>
      <xdr:colOff>63500</xdr:colOff>
      <xdr:row>36</xdr:row>
      <xdr:rowOff>25781</xdr:rowOff>
    </xdr:to>
    <xdr:cxnSp macro="">
      <xdr:nvCxnSpPr>
        <xdr:cNvPr id="61" name="直線コネクタ 60"/>
        <xdr:cNvCxnSpPr/>
      </xdr:nvCxnSpPr>
      <xdr:spPr>
        <a:xfrm>
          <a:off x="3797300" y="6055678"/>
          <a:ext cx="8382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54928</xdr:rowOff>
    </xdr:from>
    <xdr:to>
      <xdr:col>19</xdr:col>
      <xdr:colOff>177800</xdr:colOff>
      <xdr:row>35</xdr:row>
      <xdr:rowOff>105029</xdr:rowOff>
    </xdr:to>
    <xdr:cxnSp macro="">
      <xdr:nvCxnSpPr>
        <xdr:cNvPr id="64" name="直線コネクタ 63"/>
        <xdr:cNvCxnSpPr/>
      </xdr:nvCxnSpPr>
      <xdr:spPr>
        <a:xfrm flipV="1">
          <a:off x="2908300" y="6055678"/>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105029</xdr:rowOff>
    </xdr:from>
    <xdr:to>
      <xdr:col>15</xdr:col>
      <xdr:colOff>50800</xdr:colOff>
      <xdr:row>35</xdr:row>
      <xdr:rowOff>156273</xdr:rowOff>
    </xdr:to>
    <xdr:cxnSp macro="">
      <xdr:nvCxnSpPr>
        <xdr:cNvPr id="67" name="直線コネクタ 66"/>
        <xdr:cNvCxnSpPr/>
      </xdr:nvCxnSpPr>
      <xdr:spPr>
        <a:xfrm flipV="1">
          <a:off x="2019300" y="610577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156273</xdr:rowOff>
    </xdr:from>
    <xdr:to>
      <xdr:col>10</xdr:col>
      <xdr:colOff>114300</xdr:colOff>
      <xdr:row>36</xdr:row>
      <xdr:rowOff>12065</xdr:rowOff>
    </xdr:to>
    <xdr:cxnSp macro="">
      <xdr:nvCxnSpPr>
        <xdr:cNvPr id="70" name="直線コネクタ 69"/>
        <xdr:cNvCxnSpPr/>
      </xdr:nvCxnSpPr>
      <xdr:spPr>
        <a:xfrm flipV="1">
          <a:off x="1130300" y="615702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146431</xdr:rowOff>
    </xdr:from>
    <xdr:to>
      <xdr:col>24</xdr:col>
      <xdr:colOff>114300</xdr:colOff>
      <xdr:row>36</xdr:row>
      <xdr:rowOff>76581</xdr:rowOff>
    </xdr:to>
    <xdr:sp macro="" textlink="">
      <xdr:nvSpPr>
        <xdr:cNvPr id="80" name="楕円 79"/>
        <xdr:cNvSpPr/>
      </xdr:nvSpPr>
      <xdr:spPr>
        <a:xfrm>
          <a:off x="45847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124858</xdr:rowOff>
    </xdr:from>
    <xdr:ext cx="469744" cy="259045"/>
    <xdr:sp macro="" textlink="">
      <xdr:nvSpPr>
        <xdr:cNvPr id="81" name="議会費該当値テキスト"/>
        <xdr:cNvSpPr txBox="1"/>
      </xdr:nvSpPr>
      <xdr:spPr>
        <a:xfrm>
          <a:off x="4686300"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4128</xdr:rowOff>
    </xdr:from>
    <xdr:to>
      <xdr:col>20</xdr:col>
      <xdr:colOff>38100</xdr:colOff>
      <xdr:row>35</xdr:row>
      <xdr:rowOff>105728</xdr:rowOff>
    </xdr:to>
    <xdr:sp macro="" textlink="">
      <xdr:nvSpPr>
        <xdr:cNvPr id="82" name="楕円 81"/>
        <xdr:cNvSpPr/>
      </xdr:nvSpPr>
      <xdr:spPr>
        <a:xfrm>
          <a:off x="3746500" y="60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122255</xdr:rowOff>
    </xdr:from>
    <xdr:ext cx="469744" cy="259045"/>
    <xdr:sp macro="" textlink="">
      <xdr:nvSpPr>
        <xdr:cNvPr id="83" name="テキスト ボックス 82"/>
        <xdr:cNvSpPr txBox="1"/>
      </xdr:nvSpPr>
      <xdr:spPr>
        <a:xfrm>
          <a:off x="3562428" y="57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54229</xdr:rowOff>
    </xdr:from>
    <xdr:to>
      <xdr:col>15</xdr:col>
      <xdr:colOff>101600</xdr:colOff>
      <xdr:row>35</xdr:row>
      <xdr:rowOff>155829</xdr:rowOff>
    </xdr:to>
    <xdr:sp macro="" textlink="">
      <xdr:nvSpPr>
        <xdr:cNvPr id="84" name="楕円 83"/>
        <xdr:cNvSpPr/>
      </xdr:nvSpPr>
      <xdr:spPr>
        <a:xfrm>
          <a:off x="2857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906</xdr:rowOff>
    </xdr:from>
    <xdr:ext cx="469744" cy="259045"/>
    <xdr:sp macro="" textlink="">
      <xdr:nvSpPr>
        <xdr:cNvPr id="85" name="テキスト ボックス 84"/>
        <xdr:cNvSpPr txBox="1"/>
      </xdr:nvSpPr>
      <xdr:spPr>
        <a:xfrm>
          <a:off x="2673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105473</xdr:rowOff>
    </xdr:from>
    <xdr:to>
      <xdr:col>10</xdr:col>
      <xdr:colOff>165100</xdr:colOff>
      <xdr:row>36</xdr:row>
      <xdr:rowOff>35623</xdr:rowOff>
    </xdr:to>
    <xdr:sp macro="" textlink="">
      <xdr:nvSpPr>
        <xdr:cNvPr id="86" name="楕円 85"/>
        <xdr:cNvSpPr/>
      </xdr:nvSpPr>
      <xdr:spPr>
        <a:xfrm>
          <a:off x="1968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26750</xdr:rowOff>
    </xdr:from>
    <xdr:ext cx="469744" cy="259045"/>
    <xdr:sp macro="" textlink="">
      <xdr:nvSpPr>
        <xdr:cNvPr id="87" name="テキスト ボックス 86"/>
        <xdr:cNvSpPr txBox="1"/>
      </xdr:nvSpPr>
      <xdr:spPr>
        <a:xfrm>
          <a:off x="1784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88" name="楕円 87"/>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53992</xdr:rowOff>
    </xdr:from>
    <xdr:ext cx="469744" cy="259045"/>
    <xdr:sp macro="" textlink="">
      <xdr:nvSpPr>
        <xdr:cNvPr id="89" name="テキスト ボックス 88"/>
        <xdr:cNvSpPr txBox="1"/>
      </xdr:nvSpPr>
      <xdr:spPr>
        <a:xfrm>
          <a:off x="895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34831</xdr:rowOff>
    </xdr:from>
    <xdr:to>
      <xdr:col>24</xdr:col>
      <xdr:colOff>63500</xdr:colOff>
      <xdr:row>58</xdr:row>
      <xdr:rowOff>140046</xdr:rowOff>
    </xdr:to>
    <xdr:cxnSp macro="">
      <xdr:nvCxnSpPr>
        <xdr:cNvPr id="120" name="直線コネクタ 119"/>
        <xdr:cNvCxnSpPr/>
      </xdr:nvCxnSpPr>
      <xdr:spPr>
        <a:xfrm flipV="1">
          <a:off x="3797300" y="9807481"/>
          <a:ext cx="838200" cy="27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97677</xdr:rowOff>
    </xdr:from>
    <xdr:to>
      <xdr:col>19</xdr:col>
      <xdr:colOff>177800</xdr:colOff>
      <xdr:row>58</xdr:row>
      <xdr:rowOff>140046</xdr:rowOff>
    </xdr:to>
    <xdr:cxnSp macro="">
      <xdr:nvCxnSpPr>
        <xdr:cNvPr id="123" name="直線コネクタ 122"/>
        <xdr:cNvCxnSpPr/>
      </xdr:nvCxnSpPr>
      <xdr:spPr>
        <a:xfrm>
          <a:off x="2908300" y="10041777"/>
          <a:ext cx="889000" cy="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97677</xdr:rowOff>
    </xdr:from>
    <xdr:to>
      <xdr:col>15</xdr:col>
      <xdr:colOff>50800</xdr:colOff>
      <xdr:row>58</xdr:row>
      <xdr:rowOff>144089</xdr:rowOff>
    </xdr:to>
    <xdr:cxnSp macro="">
      <xdr:nvCxnSpPr>
        <xdr:cNvPr id="126" name="直線コネクタ 125"/>
        <xdr:cNvCxnSpPr/>
      </xdr:nvCxnSpPr>
      <xdr:spPr>
        <a:xfrm flipV="1">
          <a:off x="2019300" y="10041777"/>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144089</xdr:rowOff>
    </xdr:from>
    <xdr:to>
      <xdr:col>10</xdr:col>
      <xdr:colOff>114300</xdr:colOff>
      <xdr:row>58</xdr:row>
      <xdr:rowOff>170620</xdr:rowOff>
    </xdr:to>
    <xdr:cxnSp macro="">
      <xdr:nvCxnSpPr>
        <xdr:cNvPr id="129" name="直線コネクタ 128"/>
        <xdr:cNvCxnSpPr/>
      </xdr:nvCxnSpPr>
      <xdr:spPr>
        <a:xfrm flipV="1">
          <a:off x="1130300" y="10088189"/>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155481</xdr:rowOff>
    </xdr:from>
    <xdr:to>
      <xdr:col>24</xdr:col>
      <xdr:colOff>114300</xdr:colOff>
      <xdr:row>57</xdr:row>
      <xdr:rowOff>85631</xdr:rowOff>
    </xdr:to>
    <xdr:sp macro="" textlink="">
      <xdr:nvSpPr>
        <xdr:cNvPr id="139" name="楕円 138"/>
        <xdr:cNvSpPr/>
      </xdr:nvSpPr>
      <xdr:spPr>
        <a:xfrm>
          <a:off x="4584700" y="97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6908</xdr:rowOff>
    </xdr:from>
    <xdr:ext cx="599010" cy="259045"/>
    <xdr:sp macro="" textlink="">
      <xdr:nvSpPr>
        <xdr:cNvPr id="140" name="総務費該当値テキスト"/>
        <xdr:cNvSpPr txBox="1"/>
      </xdr:nvSpPr>
      <xdr:spPr>
        <a:xfrm>
          <a:off x="4686300" y="960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89246</xdr:rowOff>
    </xdr:from>
    <xdr:to>
      <xdr:col>20</xdr:col>
      <xdr:colOff>38100</xdr:colOff>
      <xdr:row>59</xdr:row>
      <xdr:rowOff>19396</xdr:rowOff>
    </xdr:to>
    <xdr:sp macro="" textlink="">
      <xdr:nvSpPr>
        <xdr:cNvPr id="141" name="楕円 140"/>
        <xdr:cNvSpPr/>
      </xdr:nvSpPr>
      <xdr:spPr>
        <a:xfrm>
          <a:off x="3746500" y="100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10523</xdr:rowOff>
    </xdr:from>
    <xdr:ext cx="534377" cy="259045"/>
    <xdr:sp macro="" textlink="">
      <xdr:nvSpPr>
        <xdr:cNvPr id="142" name="テキスト ボックス 141"/>
        <xdr:cNvSpPr txBox="1"/>
      </xdr:nvSpPr>
      <xdr:spPr>
        <a:xfrm>
          <a:off x="3530111" y="101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46877</xdr:rowOff>
    </xdr:from>
    <xdr:to>
      <xdr:col>15</xdr:col>
      <xdr:colOff>101600</xdr:colOff>
      <xdr:row>58</xdr:row>
      <xdr:rowOff>148477</xdr:rowOff>
    </xdr:to>
    <xdr:sp macro="" textlink="">
      <xdr:nvSpPr>
        <xdr:cNvPr id="143" name="楕円 142"/>
        <xdr:cNvSpPr/>
      </xdr:nvSpPr>
      <xdr:spPr>
        <a:xfrm>
          <a:off x="2857500" y="99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165004</xdr:rowOff>
    </xdr:from>
    <xdr:ext cx="599010" cy="259045"/>
    <xdr:sp macro="" textlink="">
      <xdr:nvSpPr>
        <xdr:cNvPr id="144" name="テキスト ボックス 143"/>
        <xdr:cNvSpPr txBox="1"/>
      </xdr:nvSpPr>
      <xdr:spPr>
        <a:xfrm>
          <a:off x="2608795" y="976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93289</xdr:rowOff>
    </xdr:from>
    <xdr:to>
      <xdr:col>10</xdr:col>
      <xdr:colOff>165100</xdr:colOff>
      <xdr:row>59</xdr:row>
      <xdr:rowOff>23439</xdr:rowOff>
    </xdr:to>
    <xdr:sp macro="" textlink="">
      <xdr:nvSpPr>
        <xdr:cNvPr id="145" name="楕円 144"/>
        <xdr:cNvSpPr/>
      </xdr:nvSpPr>
      <xdr:spPr>
        <a:xfrm>
          <a:off x="1968500" y="100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14566</xdr:rowOff>
    </xdr:from>
    <xdr:ext cx="534377" cy="259045"/>
    <xdr:sp macro="" textlink="">
      <xdr:nvSpPr>
        <xdr:cNvPr id="146" name="テキスト ボックス 145"/>
        <xdr:cNvSpPr txBox="1"/>
      </xdr:nvSpPr>
      <xdr:spPr>
        <a:xfrm>
          <a:off x="1752111" y="101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119820</xdr:rowOff>
    </xdr:from>
    <xdr:to>
      <xdr:col>6</xdr:col>
      <xdr:colOff>38100</xdr:colOff>
      <xdr:row>59</xdr:row>
      <xdr:rowOff>49970</xdr:rowOff>
    </xdr:to>
    <xdr:sp macro="" textlink="">
      <xdr:nvSpPr>
        <xdr:cNvPr id="147" name="楕円 146"/>
        <xdr:cNvSpPr/>
      </xdr:nvSpPr>
      <xdr:spPr>
        <a:xfrm>
          <a:off x="1079500" y="100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41097</xdr:rowOff>
    </xdr:from>
    <xdr:ext cx="534377" cy="259045"/>
    <xdr:sp macro="" textlink="">
      <xdr:nvSpPr>
        <xdr:cNvPr id="148" name="テキスト ボックス 147"/>
        <xdr:cNvSpPr txBox="1"/>
      </xdr:nvSpPr>
      <xdr:spPr>
        <a:xfrm>
          <a:off x="863111" y="10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134035</xdr:rowOff>
    </xdr:from>
    <xdr:to>
      <xdr:col>24</xdr:col>
      <xdr:colOff>63500</xdr:colOff>
      <xdr:row>76</xdr:row>
      <xdr:rowOff>118258</xdr:rowOff>
    </xdr:to>
    <xdr:cxnSp macro="">
      <xdr:nvCxnSpPr>
        <xdr:cNvPr id="176" name="直線コネクタ 175"/>
        <xdr:cNvCxnSpPr/>
      </xdr:nvCxnSpPr>
      <xdr:spPr>
        <a:xfrm>
          <a:off x="3797300" y="12992785"/>
          <a:ext cx="838200" cy="1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134035</xdr:rowOff>
    </xdr:from>
    <xdr:to>
      <xdr:col>19</xdr:col>
      <xdr:colOff>177800</xdr:colOff>
      <xdr:row>77</xdr:row>
      <xdr:rowOff>1608</xdr:rowOff>
    </xdr:to>
    <xdr:cxnSp macro="">
      <xdr:nvCxnSpPr>
        <xdr:cNvPr id="179" name="直線コネクタ 178"/>
        <xdr:cNvCxnSpPr/>
      </xdr:nvCxnSpPr>
      <xdr:spPr>
        <a:xfrm flipV="1">
          <a:off x="2908300" y="12992785"/>
          <a:ext cx="889000" cy="2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129701</xdr:rowOff>
    </xdr:from>
    <xdr:to>
      <xdr:col>15</xdr:col>
      <xdr:colOff>50800</xdr:colOff>
      <xdr:row>77</xdr:row>
      <xdr:rowOff>1608</xdr:rowOff>
    </xdr:to>
    <xdr:cxnSp macro="">
      <xdr:nvCxnSpPr>
        <xdr:cNvPr id="182" name="直線コネクタ 181"/>
        <xdr:cNvCxnSpPr/>
      </xdr:nvCxnSpPr>
      <xdr:spPr>
        <a:xfrm>
          <a:off x="2019300" y="13159901"/>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129701</xdr:rowOff>
    </xdr:from>
    <xdr:to>
      <xdr:col>10</xdr:col>
      <xdr:colOff>114300</xdr:colOff>
      <xdr:row>76</xdr:row>
      <xdr:rowOff>166016</xdr:rowOff>
    </xdr:to>
    <xdr:cxnSp macro="">
      <xdr:nvCxnSpPr>
        <xdr:cNvPr id="185" name="直線コネクタ 184"/>
        <xdr:cNvCxnSpPr/>
      </xdr:nvCxnSpPr>
      <xdr:spPr>
        <a:xfrm flipV="1">
          <a:off x="1130300" y="13159901"/>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67458</xdr:rowOff>
    </xdr:from>
    <xdr:to>
      <xdr:col>24</xdr:col>
      <xdr:colOff>114300</xdr:colOff>
      <xdr:row>76</xdr:row>
      <xdr:rowOff>169058</xdr:rowOff>
    </xdr:to>
    <xdr:sp macro="" textlink="">
      <xdr:nvSpPr>
        <xdr:cNvPr id="195" name="楕円 194"/>
        <xdr:cNvSpPr/>
      </xdr:nvSpPr>
      <xdr:spPr>
        <a:xfrm>
          <a:off x="4584700" y="130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45885</xdr:rowOff>
    </xdr:from>
    <xdr:ext cx="599010" cy="259045"/>
    <xdr:sp macro="" textlink="">
      <xdr:nvSpPr>
        <xdr:cNvPr id="196" name="民生費該当値テキスト"/>
        <xdr:cNvSpPr txBox="1"/>
      </xdr:nvSpPr>
      <xdr:spPr>
        <a:xfrm>
          <a:off x="4686300" y="1307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83235</xdr:rowOff>
    </xdr:from>
    <xdr:to>
      <xdr:col>20</xdr:col>
      <xdr:colOff>38100</xdr:colOff>
      <xdr:row>76</xdr:row>
      <xdr:rowOff>13385</xdr:rowOff>
    </xdr:to>
    <xdr:sp macro="" textlink="">
      <xdr:nvSpPr>
        <xdr:cNvPr id="197" name="楕円 196"/>
        <xdr:cNvSpPr/>
      </xdr:nvSpPr>
      <xdr:spPr>
        <a:xfrm>
          <a:off x="3746500" y="12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29912</xdr:rowOff>
    </xdr:from>
    <xdr:ext cx="599010" cy="259045"/>
    <xdr:sp macro="" textlink="">
      <xdr:nvSpPr>
        <xdr:cNvPr id="198" name="テキスト ボックス 197"/>
        <xdr:cNvSpPr txBox="1"/>
      </xdr:nvSpPr>
      <xdr:spPr>
        <a:xfrm>
          <a:off x="3497795" y="1271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122258</xdr:rowOff>
    </xdr:from>
    <xdr:to>
      <xdr:col>15</xdr:col>
      <xdr:colOff>101600</xdr:colOff>
      <xdr:row>77</xdr:row>
      <xdr:rowOff>52408</xdr:rowOff>
    </xdr:to>
    <xdr:sp macro="" textlink="">
      <xdr:nvSpPr>
        <xdr:cNvPr id="199" name="楕円 198"/>
        <xdr:cNvSpPr/>
      </xdr:nvSpPr>
      <xdr:spPr>
        <a:xfrm>
          <a:off x="2857500" y="13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43535</xdr:rowOff>
    </xdr:from>
    <xdr:ext cx="599010" cy="259045"/>
    <xdr:sp macro="" textlink="">
      <xdr:nvSpPr>
        <xdr:cNvPr id="200" name="テキスト ボックス 199"/>
        <xdr:cNvSpPr txBox="1"/>
      </xdr:nvSpPr>
      <xdr:spPr>
        <a:xfrm>
          <a:off x="2608795" y="13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78901</xdr:rowOff>
    </xdr:from>
    <xdr:to>
      <xdr:col>10</xdr:col>
      <xdr:colOff>165100</xdr:colOff>
      <xdr:row>77</xdr:row>
      <xdr:rowOff>9051</xdr:rowOff>
    </xdr:to>
    <xdr:sp macro="" textlink="">
      <xdr:nvSpPr>
        <xdr:cNvPr id="201" name="楕円 200"/>
        <xdr:cNvSpPr/>
      </xdr:nvSpPr>
      <xdr:spPr>
        <a:xfrm>
          <a:off x="1968500" y="131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178</xdr:rowOff>
    </xdr:from>
    <xdr:ext cx="599010" cy="259045"/>
    <xdr:sp macro="" textlink="">
      <xdr:nvSpPr>
        <xdr:cNvPr id="202" name="テキスト ボックス 201"/>
        <xdr:cNvSpPr txBox="1"/>
      </xdr:nvSpPr>
      <xdr:spPr>
        <a:xfrm>
          <a:off x="1719795" y="132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115216</xdr:rowOff>
    </xdr:from>
    <xdr:to>
      <xdr:col>6</xdr:col>
      <xdr:colOff>38100</xdr:colOff>
      <xdr:row>77</xdr:row>
      <xdr:rowOff>45366</xdr:rowOff>
    </xdr:to>
    <xdr:sp macro="" textlink="">
      <xdr:nvSpPr>
        <xdr:cNvPr id="203" name="楕円 202"/>
        <xdr:cNvSpPr/>
      </xdr:nvSpPr>
      <xdr:spPr>
        <a:xfrm>
          <a:off x="1079500" y="131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36493</xdr:rowOff>
    </xdr:from>
    <xdr:ext cx="599010" cy="259045"/>
    <xdr:sp macro="" textlink="">
      <xdr:nvSpPr>
        <xdr:cNvPr id="204" name="テキスト ボックス 203"/>
        <xdr:cNvSpPr txBox="1"/>
      </xdr:nvSpPr>
      <xdr:spPr>
        <a:xfrm>
          <a:off x="830795" y="132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115675</xdr:rowOff>
    </xdr:from>
    <xdr:to>
      <xdr:col>24</xdr:col>
      <xdr:colOff>63500</xdr:colOff>
      <xdr:row>95</xdr:row>
      <xdr:rowOff>113726</xdr:rowOff>
    </xdr:to>
    <xdr:cxnSp macro="">
      <xdr:nvCxnSpPr>
        <xdr:cNvPr id="235" name="直線コネクタ 234"/>
        <xdr:cNvCxnSpPr/>
      </xdr:nvCxnSpPr>
      <xdr:spPr>
        <a:xfrm>
          <a:off x="3797300" y="16231975"/>
          <a:ext cx="838200" cy="1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74048</xdr:rowOff>
    </xdr:from>
    <xdr:to>
      <xdr:col>19</xdr:col>
      <xdr:colOff>177800</xdr:colOff>
      <xdr:row>94</xdr:row>
      <xdr:rowOff>115675</xdr:rowOff>
    </xdr:to>
    <xdr:cxnSp macro="">
      <xdr:nvCxnSpPr>
        <xdr:cNvPr id="238" name="直線コネクタ 237"/>
        <xdr:cNvCxnSpPr/>
      </xdr:nvCxnSpPr>
      <xdr:spPr>
        <a:xfrm>
          <a:off x="2908300" y="16190348"/>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51133</xdr:rowOff>
    </xdr:from>
    <xdr:to>
      <xdr:col>15</xdr:col>
      <xdr:colOff>50800</xdr:colOff>
      <xdr:row>94</xdr:row>
      <xdr:rowOff>74048</xdr:rowOff>
    </xdr:to>
    <xdr:cxnSp macro="">
      <xdr:nvCxnSpPr>
        <xdr:cNvPr id="241" name="直線コネクタ 240"/>
        <xdr:cNvCxnSpPr/>
      </xdr:nvCxnSpPr>
      <xdr:spPr>
        <a:xfrm>
          <a:off x="2019300" y="16167433"/>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102591</xdr:rowOff>
    </xdr:from>
    <xdr:to>
      <xdr:col>10</xdr:col>
      <xdr:colOff>114300</xdr:colOff>
      <xdr:row>94</xdr:row>
      <xdr:rowOff>51133</xdr:rowOff>
    </xdr:to>
    <xdr:cxnSp macro="">
      <xdr:nvCxnSpPr>
        <xdr:cNvPr id="244" name="直線コネクタ 243"/>
        <xdr:cNvCxnSpPr/>
      </xdr:nvCxnSpPr>
      <xdr:spPr>
        <a:xfrm>
          <a:off x="1130300" y="16047441"/>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62926</xdr:rowOff>
    </xdr:from>
    <xdr:to>
      <xdr:col>24</xdr:col>
      <xdr:colOff>114300</xdr:colOff>
      <xdr:row>95</xdr:row>
      <xdr:rowOff>164526</xdr:rowOff>
    </xdr:to>
    <xdr:sp macro="" textlink="">
      <xdr:nvSpPr>
        <xdr:cNvPr id="254" name="楕円 253"/>
        <xdr:cNvSpPr/>
      </xdr:nvSpPr>
      <xdr:spPr>
        <a:xfrm>
          <a:off x="4584700" y="163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85803</xdr:rowOff>
    </xdr:from>
    <xdr:ext cx="534377" cy="259045"/>
    <xdr:sp macro="" textlink="">
      <xdr:nvSpPr>
        <xdr:cNvPr id="255" name="衛生費該当値テキスト"/>
        <xdr:cNvSpPr txBox="1"/>
      </xdr:nvSpPr>
      <xdr:spPr>
        <a:xfrm>
          <a:off x="4686300" y="162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64875</xdr:rowOff>
    </xdr:from>
    <xdr:to>
      <xdr:col>20</xdr:col>
      <xdr:colOff>38100</xdr:colOff>
      <xdr:row>94</xdr:row>
      <xdr:rowOff>166475</xdr:rowOff>
    </xdr:to>
    <xdr:sp macro="" textlink="">
      <xdr:nvSpPr>
        <xdr:cNvPr id="256" name="楕円 255"/>
        <xdr:cNvSpPr/>
      </xdr:nvSpPr>
      <xdr:spPr>
        <a:xfrm>
          <a:off x="3746500" y="161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11552</xdr:rowOff>
    </xdr:from>
    <xdr:ext cx="534377" cy="259045"/>
    <xdr:sp macro="" textlink="">
      <xdr:nvSpPr>
        <xdr:cNvPr id="257" name="テキスト ボックス 256"/>
        <xdr:cNvSpPr txBox="1"/>
      </xdr:nvSpPr>
      <xdr:spPr>
        <a:xfrm>
          <a:off x="3530111" y="159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23248</xdr:rowOff>
    </xdr:from>
    <xdr:to>
      <xdr:col>15</xdr:col>
      <xdr:colOff>101600</xdr:colOff>
      <xdr:row>94</xdr:row>
      <xdr:rowOff>124848</xdr:rowOff>
    </xdr:to>
    <xdr:sp macro="" textlink="">
      <xdr:nvSpPr>
        <xdr:cNvPr id="258" name="楕円 257"/>
        <xdr:cNvSpPr/>
      </xdr:nvSpPr>
      <xdr:spPr>
        <a:xfrm>
          <a:off x="2857500" y="161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141375</xdr:rowOff>
    </xdr:from>
    <xdr:ext cx="534377" cy="259045"/>
    <xdr:sp macro="" textlink="">
      <xdr:nvSpPr>
        <xdr:cNvPr id="259" name="テキスト ボックス 258"/>
        <xdr:cNvSpPr txBox="1"/>
      </xdr:nvSpPr>
      <xdr:spPr>
        <a:xfrm>
          <a:off x="2641111" y="159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333</xdr:rowOff>
    </xdr:from>
    <xdr:to>
      <xdr:col>10</xdr:col>
      <xdr:colOff>165100</xdr:colOff>
      <xdr:row>94</xdr:row>
      <xdr:rowOff>101933</xdr:rowOff>
    </xdr:to>
    <xdr:sp macro="" textlink="">
      <xdr:nvSpPr>
        <xdr:cNvPr id="260" name="楕円 259"/>
        <xdr:cNvSpPr/>
      </xdr:nvSpPr>
      <xdr:spPr>
        <a:xfrm>
          <a:off x="1968500" y="161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118460</xdr:rowOff>
    </xdr:from>
    <xdr:ext cx="534377" cy="259045"/>
    <xdr:sp macro="" textlink="">
      <xdr:nvSpPr>
        <xdr:cNvPr id="261" name="テキスト ボックス 260"/>
        <xdr:cNvSpPr txBox="1"/>
      </xdr:nvSpPr>
      <xdr:spPr>
        <a:xfrm>
          <a:off x="1752111" y="15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51791</xdr:rowOff>
    </xdr:from>
    <xdr:to>
      <xdr:col>6</xdr:col>
      <xdr:colOff>38100</xdr:colOff>
      <xdr:row>93</xdr:row>
      <xdr:rowOff>153391</xdr:rowOff>
    </xdr:to>
    <xdr:sp macro="" textlink="">
      <xdr:nvSpPr>
        <xdr:cNvPr id="262" name="楕円 261"/>
        <xdr:cNvSpPr/>
      </xdr:nvSpPr>
      <xdr:spPr>
        <a:xfrm>
          <a:off x="1079500" y="159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169918</xdr:rowOff>
    </xdr:from>
    <xdr:ext cx="534377" cy="259045"/>
    <xdr:sp macro="" textlink="">
      <xdr:nvSpPr>
        <xdr:cNvPr id="263" name="テキスト ボックス 262"/>
        <xdr:cNvSpPr txBox="1"/>
      </xdr:nvSpPr>
      <xdr:spPr>
        <a:xfrm>
          <a:off x="863111" y="157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3846</xdr:rowOff>
    </xdr:from>
    <xdr:to>
      <xdr:col>55</xdr:col>
      <xdr:colOff>0</xdr:colOff>
      <xdr:row>39</xdr:row>
      <xdr:rowOff>6132</xdr:rowOff>
    </xdr:to>
    <xdr:cxnSp macro="">
      <xdr:nvCxnSpPr>
        <xdr:cNvPr id="294" name="直線コネクタ 293"/>
        <xdr:cNvCxnSpPr/>
      </xdr:nvCxnSpPr>
      <xdr:spPr>
        <a:xfrm flipV="1">
          <a:off x="9639300" y="66903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297" name="直線コネクタ 296"/>
        <xdr:cNvCxnSpPr/>
      </xdr:nvCxnSpPr>
      <xdr:spPr>
        <a:xfrm flipV="1">
          <a:off x="8750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6132</xdr:rowOff>
    </xdr:from>
    <xdr:to>
      <xdr:col>45</xdr:col>
      <xdr:colOff>177800</xdr:colOff>
      <xdr:row>39</xdr:row>
      <xdr:rowOff>8092</xdr:rowOff>
    </xdr:to>
    <xdr:cxnSp macro="">
      <xdr:nvCxnSpPr>
        <xdr:cNvPr id="300" name="直線コネクタ 299"/>
        <xdr:cNvCxnSpPr/>
      </xdr:nvCxnSpPr>
      <xdr:spPr>
        <a:xfrm>
          <a:off x="7861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6132</xdr:rowOff>
    </xdr:from>
    <xdr:to>
      <xdr:col>41</xdr:col>
      <xdr:colOff>50800</xdr:colOff>
      <xdr:row>39</xdr:row>
      <xdr:rowOff>8092</xdr:rowOff>
    </xdr:to>
    <xdr:cxnSp macro="">
      <xdr:nvCxnSpPr>
        <xdr:cNvPr id="303" name="直線コネクタ 302"/>
        <xdr:cNvCxnSpPr/>
      </xdr:nvCxnSpPr>
      <xdr:spPr>
        <a:xfrm flipV="1">
          <a:off x="6972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124496</xdr:rowOff>
    </xdr:from>
    <xdr:to>
      <xdr:col>55</xdr:col>
      <xdr:colOff>50800</xdr:colOff>
      <xdr:row>39</xdr:row>
      <xdr:rowOff>54646</xdr:rowOff>
    </xdr:to>
    <xdr:sp macro="" textlink="">
      <xdr:nvSpPr>
        <xdr:cNvPr id="313" name="楕円 312"/>
        <xdr:cNvSpPr/>
      </xdr:nvSpPr>
      <xdr:spPr>
        <a:xfrm>
          <a:off x="104267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39423</xdr:rowOff>
    </xdr:from>
    <xdr:ext cx="378565" cy="259045"/>
    <xdr:sp macro="" textlink="">
      <xdr:nvSpPr>
        <xdr:cNvPr id="314" name="労働費該当値テキスト"/>
        <xdr:cNvSpPr txBox="1"/>
      </xdr:nvSpPr>
      <xdr:spPr>
        <a:xfrm>
          <a:off x="10528300" y="655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126782</xdr:rowOff>
    </xdr:from>
    <xdr:to>
      <xdr:col>50</xdr:col>
      <xdr:colOff>165100</xdr:colOff>
      <xdr:row>39</xdr:row>
      <xdr:rowOff>56932</xdr:rowOff>
    </xdr:to>
    <xdr:sp macro="" textlink="">
      <xdr:nvSpPr>
        <xdr:cNvPr id="315" name="楕円 314"/>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48059</xdr:rowOff>
    </xdr:from>
    <xdr:ext cx="378565" cy="259045"/>
    <xdr:sp macro="" textlink="">
      <xdr:nvSpPr>
        <xdr:cNvPr id="316" name="テキスト ボックス 315"/>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128742</xdr:rowOff>
    </xdr:from>
    <xdr:to>
      <xdr:col>46</xdr:col>
      <xdr:colOff>38100</xdr:colOff>
      <xdr:row>39</xdr:row>
      <xdr:rowOff>58892</xdr:rowOff>
    </xdr:to>
    <xdr:sp macro="" textlink="">
      <xdr:nvSpPr>
        <xdr:cNvPr id="317" name="楕円 316"/>
        <xdr:cNvSpPr/>
      </xdr:nvSpPr>
      <xdr:spPr>
        <a:xfrm>
          <a:off x="8699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50019</xdr:rowOff>
    </xdr:from>
    <xdr:ext cx="378565" cy="259045"/>
    <xdr:sp macro="" textlink="">
      <xdr:nvSpPr>
        <xdr:cNvPr id="318" name="テキスト ボックス 317"/>
        <xdr:cNvSpPr txBox="1"/>
      </xdr:nvSpPr>
      <xdr:spPr>
        <a:xfrm>
          <a:off x="8561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126782</xdr:rowOff>
    </xdr:from>
    <xdr:to>
      <xdr:col>41</xdr:col>
      <xdr:colOff>101600</xdr:colOff>
      <xdr:row>39</xdr:row>
      <xdr:rowOff>56932</xdr:rowOff>
    </xdr:to>
    <xdr:sp macro="" textlink="">
      <xdr:nvSpPr>
        <xdr:cNvPr id="319" name="楕円 318"/>
        <xdr:cNvSpPr/>
      </xdr:nvSpPr>
      <xdr:spPr>
        <a:xfrm>
          <a:off x="7810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48059</xdr:rowOff>
    </xdr:from>
    <xdr:ext cx="378565" cy="259045"/>
    <xdr:sp macro="" textlink="">
      <xdr:nvSpPr>
        <xdr:cNvPr id="320" name="テキスト ボックス 319"/>
        <xdr:cNvSpPr txBox="1"/>
      </xdr:nvSpPr>
      <xdr:spPr>
        <a:xfrm>
          <a:off x="7672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128742</xdr:rowOff>
    </xdr:from>
    <xdr:to>
      <xdr:col>36</xdr:col>
      <xdr:colOff>165100</xdr:colOff>
      <xdr:row>39</xdr:row>
      <xdr:rowOff>58892</xdr:rowOff>
    </xdr:to>
    <xdr:sp macro="" textlink="">
      <xdr:nvSpPr>
        <xdr:cNvPr id="321" name="楕円 320"/>
        <xdr:cNvSpPr/>
      </xdr:nvSpPr>
      <xdr:spPr>
        <a:xfrm>
          <a:off x="6921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50019</xdr:rowOff>
    </xdr:from>
    <xdr:ext cx="378565" cy="259045"/>
    <xdr:sp macro="" textlink="">
      <xdr:nvSpPr>
        <xdr:cNvPr id="322" name="テキスト ボックス 321"/>
        <xdr:cNvSpPr txBox="1"/>
      </xdr:nvSpPr>
      <xdr:spPr>
        <a:xfrm>
          <a:off x="6783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160452</xdr:rowOff>
    </xdr:from>
    <xdr:to>
      <xdr:col>55</xdr:col>
      <xdr:colOff>0</xdr:colOff>
      <xdr:row>58</xdr:row>
      <xdr:rowOff>501</xdr:rowOff>
    </xdr:to>
    <xdr:cxnSp macro="">
      <xdr:nvCxnSpPr>
        <xdr:cNvPr id="349" name="直線コネクタ 348"/>
        <xdr:cNvCxnSpPr/>
      </xdr:nvCxnSpPr>
      <xdr:spPr>
        <a:xfrm>
          <a:off x="9639300" y="9933102"/>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160452</xdr:rowOff>
    </xdr:from>
    <xdr:to>
      <xdr:col>50</xdr:col>
      <xdr:colOff>114300</xdr:colOff>
      <xdr:row>57</xdr:row>
      <xdr:rowOff>170904</xdr:rowOff>
    </xdr:to>
    <xdr:cxnSp macro="">
      <xdr:nvCxnSpPr>
        <xdr:cNvPr id="352" name="直線コネクタ 351"/>
        <xdr:cNvCxnSpPr/>
      </xdr:nvCxnSpPr>
      <xdr:spPr>
        <a:xfrm flipV="1">
          <a:off x="8750300" y="9933102"/>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170904</xdr:rowOff>
    </xdr:from>
    <xdr:to>
      <xdr:col>45</xdr:col>
      <xdr:colOff>177800</xdr:colOff>
      <xdr:row>57</xdr:row>
      <xdr:rowOff>170982</xdr:rowOff>
    </xdr:to>
    <xdr:cxnSp macro="">
      <xdr:nvCxnSpPr>
        <xdr:cNvPr id="355" name="直線コネクタ 354"/>
        <xdr:cNvCxnSpPr/>
      </xdr:nvCxnSpPr>
      <xdr:spPr>
        <a:xfrm flipV="1">
          <a:off x="7861300" y="994355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114815</xdr:rowOff>
    </xdr:from>
    <xdr:to>
      <xdr:col>41</xdr:col>
      <xdr:colOff>50800</xdr:colOff>
      <xdr:row>57</xdr:row>
      <xdr:rowOff>170982</xdr:rowOff>
    </xdr:to>
    <xdr:cxnSp macro="">
      <xdr:nvCxnSpPr>
        <xdr:cNvPr id="358" name="直線コネクタ 357"/>
        <xdr:cNvCxnSpPr/>
      </xdr:nvCxnSpPr>
      <xdr:spPr>
        <a:xfrm>
          <a:off x="6972300" y="9887465"/>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121151</xdr:rowOff>
    </xdr:from>
    <xdr:to>
      <xdr:col>55</xdr:col>
      <xdr:colOff>50800</xdr:colOff>
      <xdr:row>58</xdr:row>
      <xdr:rowOff>51301</xdr:rowOff>
    </xdr:to>
    <xdr:sp macro="" textlink="">
      <xdr:nvSpPr>
        <xdr:cNvPr id="368" name="楕円 367"/>
        <xdr:cNvSpPr/>
      </xdr:nvSpPr>
      <xdr:spPr>
        <a:xfrm>
          <a:off x="10426700" y="98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109652</xdr:rowOff>
    </xdr:from>
    <xdr:to>
      <xdr:col>50</xdr:col>
      <xdr:colOff>165100</xdr:colOff>
      <xdr:row>58</xdr:row>
      <xdr:rowOff>39802</xdr:rowOff>
    </xdr:to>
    <xdr:sp macro="" textlink="">
      <xdr:nvSpPr>
        <xdr:cNvPr id="370" name="楕円 369"/>
        <xdr:cNvSpPr/>
      </xdr:nvSpPr>
      <xdr:spPr>
        <a:xfrm>
          <a:off x="9588500" y="98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30929</xdr:rowOff>
    </xdr:from>
    <xdr:ext cx="534377" cy="259045"/>
    <xdr:sp macro="" textlink="">
      <xdr:nvSpPr>
        <xdr:cNvPr id="371" name="テキスト ボックス 370"/>
        <xdr:cNvSpPr txBox="1"/>
      </xdr:nvSpPr>
      <xdr:spPr>
        <a:xfrm>
          <a:off x="9372111" y="99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120104</xdr:rowOff>
    </xdr:from>
    <xdr:to>
      <xdr:col>46</xdr:col>
      <xdr:colOff>38100</xdr:colOff>
      <xdr:row>58</xdr:row>
      <xdr:rowOff>50254</xdr:rowOff>
    </xdr:to>
    <xdr:sp macro="" textlink="">
      <xdr:nvSpPr>
        <xdr:cNvPr id="372" name="楕円 371"/>
        <xdr:cNvSpPr/>
      </xdr:nvSpPr>
      <xdr:spPr>
        <a:xfrm>
          <a:off x="86995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41381</xdr:rowOff>
    </xdr:from>
    <xdr:ext cx="534377" cy="259045"/>
    <xdr:sp macro="" textlink="">
      <xdr:nvSpPr>
        <xdr:cNvPr id="373" name="テキスト ボックス 372"/>
        <xdr:cNvSpPr txBox="1"/>
      </xdr:nvSpPr>
      <xdr:spPr>
        <a:xfrm>
          <a:off x="8483111" y="9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120182</xdr:rowOff>
    </xdr:from>
    <xdr:to>
      <xdr:col>41</xdr:col>
      <xdr:colOff>101600</xdr:colOff>
      <xdr:row>58</xdr:row>
      <xdr:rowOff>50332</xdr:rowOff>
    </xdr:to>
    <xdr:sp macro="" textlink="">
      <xdr:nvSpPr>
        <xdr:cNvPr id="374" name="楕円 373"/>
        <xdr:cNvSpPr/>
      </xdr:nvSpPr>
      <xdr:spPr>
        <a:xfrm>
          <a:off x="7810500" y="98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41459</xdr:rowOff>
    </xdr:from>
    <xdr:ext cx="534377" cy="259045"/>
    <xdr:sp macro="" textlink="">
      <xdr:nvSpPr>
        <xdr:cNvPr id="375" name="テキスト ボックス 374"/>
        <xdr:cNvSpPr txBox="1"/>
      </xdr:nvSpPr>
      <xdr:spPr>
        <a:xfrm>
          <a:off x="7594111" y="99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64015</xdr:rowOff>
    </xdr:from>
    <xdr:to>
      <xdr:col>36</xdr:col>
      <xdr:colOff>165100</xdr:colOff>
      <xdr:row>57</xdr:row>
      <xdr:rowOff>165615</xdr:rowOff>
    </xdr:to>
    <xdr:sp macro="" textlink="">
      <xdr:nvSpPr>
        <xdr:cNvPr id="376" name="楕円 375"/>
        <xdr:cNvSpPr/>
      </xdr:nvSpPr>
      <xdr:spPr>
        <a:xfrm>
          <a:off x="6921500" y="98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10692</xdr:rowOff>
    </xdr:from>
    <xdr:ext cx="534377" cy="259045"/>
    <xdr:sp macro="" textlink="">
      <xdr:nvSpPr>
        <xdr:cNvPr id="377" name="テキスト ボックス 376"/>
        <xdr:cNvSpPr txBox="1"/>
      </xdr:nvSpPr>
      <xdr:spPr>
        <a:xfrm>
          <a:off x="6705111" y="9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119777</xdr:rowOff>
    </xdr:from>
    <xdr:to>
      <xdr:col>55</xdr:col>
      <xdr:colOff>0</xdr:colOff>
      <xdr:row>77</xdr:row>
      <xdr:rowOff>138523</xdr:rowOff>
    </xdr:to>
    <xdr:cxnSp macro="">
      <xdr:nvCxnSpPr>
        <xdr:cNvPr id="402" name="直線コネクタ 401"/>
        <xdr:cNvCxnSpPr/>
      </xdr:nvCxnSpPr>
      <xdr:spPr>
        <a:xfrm flipV="1">
          <a:off x="9639300" y="13321427"/>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138523</xdr:rowOff>
    </xdr:from>
    <xdr:to>
      <xdr:col>50</xdr:col>
      <xdr:colOff>114300</xdr:colOff>
      <xdr:row>77</xdr:row>
      <xdr:rowOff>151467</xdr:rowOff>
    </xdr:to>
    <xdr:cxnSp macro="">
      <xdr:nvCxnSpPr>
        <xdr:cNvPr id="405" name="直線コネクタ 404"/>
        <xdr:cNvCxnSpPr/>
      </xdr:nvCxnSpPr>
      <xdr:spPr>
        <a:xfrm flipV="1">
          <a:off x="8750300" y="13340173"/>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151467</xdr:rowOff>
    </xdr:from>
    <xdr:to>
      <xdr:col>45</xdr:col>
      <xdr:colOff>177800</xdr:colOff>
      <xdr:row>77</xdr:row>
      <xdr:rowOff>153890</xdr:rowOff>
    </xdr:to>
    <xdr:cxnSp macro="">
      <xdr:nvCxnSpPr>
        <xdr:cNvPr id="408" name="直線コネクタ 407"/>
        <xdr:cNvCxnSpPr/>
      </xdr:nvCxnSpPr>
      <xdr:spPr>
        <a:xfrm flipV="1">
          <a:off x="7861300" y="1335311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153890</xdr:rowOff>
    </xdr:from>
    <xdr:to>
      <xdr:col>41</xdr:col>
      <xdr:colOff>50800</xdr:colOff>
      <xdr:row>77</xdr:row>
      <xdr:rowOff>154942</xdr:rowOff>
    </xdr:to>
    <xdr:cxnSp macro="">
      <xdr:nvCxnSpPr>
        <xdr:cNvPr id="411" name="直線コネクタ 410"/>
        <xdr:cNvCxnSpPr/>
      </xdr:nvCxnSpPr>
      <xdr:spPr>
        <a:xfrm flipV="1">
          <a:off x="6972300" y="13355540"/>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68977</xdr:rowOff>
    </xdr:from>
    <xdr:to>
      <xdr:col>55</xdr:col>
      <xdr:colOff>50800</xdr:colOff>
      <xdr:row>77</xdr:row>
      <xdr:rowOff>170577</xdr:rowOff>
    </xdr:to>
    <xdr:sp macro="" textlink="">
      <xdr:nvSpPr>
        <xdr:cNvPr id="421" name="楕円 420"/>
        <xdr:cNvSpPr/>
      </xdr:nvSpPr>
      <xdr:spPr>
        <a:xfrm>
          <a:off x="10426700" y="13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155354</xdr:rowOff>
    </xdr:from>
    <xdr:ext cx="534377" cy="259045"/>
    <xdr:sp macro="" textlink="">
      <xdr:nvSpPr>
        <xdr:cNvPr id="422" name="商工費該当値テキスト"/>
        <xdr:cNvSpPr txBox="1"/>
      </xdr:nvSpPr>
      <xdr:spPr>
        <a:xfrm>
          <a:off x="10528300" y="1318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87723</xdr:rowOff>
    </xdr:from>
    <xdr:to>
      <xdr:col>50</xdr:col>
      <xdr:colOff>165100</xdr:colOff>
      <xdr:row>78</xdr:row>
      <xdr:rowOff>17873</xdr:rowOff>
    </xdr:to>
    <xdr:sp macro="" textlink="">
      <xdr:nvSpPr>
        <xdr:cNvPr id="423" name="楕円 422"/>
        <xdr:cNvSpPr/>
      </xdr:nvSpPr>
      <xdr:spPr>
        <a:xfrm>
          <a:off x="9588500" y="132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9000</xdr:rowOff>
    </xdr:from>
    <xdr:ext cx="534377" cy="259045"/>
    <xdr:sp macro="" textlink="">
      <xdr:nvSpPr>
        <xdr:cNvPr id="424" name="テキスト ボックス 423"/>
        <xdr:cNvSpPr txBox="1"/>
      </xdr:nvSpPr>
      <xdr:spPr>
        <a:xfrm>
          <a:off x="9372111" y="1338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100667</xdr:rowOff>
    </xdr:from>
    <xdr:to>
      <xdr:col>46</xdr:col>
      <xdr:colOff>38100</xdr:colOff>
      <xdr:row>78</xdr:row>
      <xdr:rowOff>30817</xdr:rowOff>
    </xdr:to>
    <xdr:sp macro="" textlink="">
      <xdr:nvSpPr>
        <xdr:cNvPr id="425" name="楕円 424"/>
        <xdr:cNvSpPr/>
      </xdr:nvSpPr>
      <xdr:spPr>
        <a:xfrm>
          <a:off x="8699500" y="133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21944</xdr:rowOff>
    </xdr:from>
    <xdr:ext cx="469744" cy="259045"/>
    <xdr:sp macro="" textlink="">
      <xdr:nvSpPr>
        <xdr:cNvPr id="426" name="テキスト ボックス 425"/>
        <xdr:cNvSpPr txBox="1"/>
      </xdr:nvSpPr>
      <xdr:spPr>
        <a:xfrm>
          <a:off x="8515428" y="133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103090</xdr:rowOff>
    </xdr:from>
    <xdr:to>
      <xdr:col>41</xdr:col>
      <xdr:colOff>101600</xdr:colOff>
      <xdr:row>78</xdr:row>
      <xdr:rowOff>33240</xdr:rowOff>
    </xdr:to>
    <xdr:sp macro="" textlink="">
      <xdr:nvSpPr>
        <xdr:cNvPr id="427" name="楕円 426"/>
        <xdr:cNvSpPr/>
      </xdr:nvSpPr>
      <xdr:spPr>
        <a:xfrm>
          <a:off x="7810500" y="133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24367</xdr:rowOff>
    </xdr:from>
    <xdr:ext cx="469744" cy="259045"/>
    <xdr:sp macro="" textlink="">
      <xdr:nvSpPr>
        <xdr:cNvPr id="428" name="テキスト ボックス 427"/>
        <xdr:cNvSpPr txBox="1"/>
      </xdr:nvSpPr>
      <xdr:spPr>
        <a:xfrm>
          <a:off x="7626428" y="133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104142</xdr:rowOff>
    </xdr:from>
    <xdr:to>
      <xdr:col>36</xdr:col>
      <xdr:colOff>165100</xdr:colOff>
      <xdr:row>78</xdr:row>
      <xdr:rowOff>34292</xdr:rowOff>
    </xdr:to>
    <xdr:sp macro="" textlink="">
      <xdr:nvSpPr>
        <xdr:cNvPr id="429" name="楕円 428"/>
        <xdr:cNvSpPr/>
      </xdr:nvSpPr>
      <xdr:spPr>
        <a:xfrm>
          <a:off x="6921500" y="133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25419</xdr:rowOff>
    </xdr:from>
    <xdr:ext cx="469744" cy="259045"/>
    <xdr:sp macro="" textlink="">
      <xdr:nvSpPr>
        <xdr:cNvPr id="430" name="テキスト ボックス 429"/>
        <xdr:cNvSpPr txBox="1"/>
      </xdr:nvSpPr>
      <xdr:spPr>
        <a:xfrm>
          <a:off x="6737428" y="133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98704</xdr:rowOff>
    </xdr:from>
    <xdr:to>
      <xdr:col>55</xdr:col>
      <xdr:colOff>0</xdr:colOff>
      <xdr:row>95</xdr:row>
      <xdr:rowOff>164607</xdr:rowOff>
    </xdr:to>
    <xdr:cxnSp macro="">
      <xdr:nvCxnSpPr>
        <xdr:cNvPr id="461" name="直線コネクタ 460"/>
        <xdr:cNvCxnSpPr/>
      </xdr:nvCxnSpPr>
      <xdr:spPr>
        <a:xfrm>
          <a:off x="9639300" y="16215004"/>
          <a:ext cx="838200" cy="2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98704</xdr:rowOff>
    </xdr:from>
    <xdr:to>
      <xdr:col>50</xdr:col>
      <xdr:colOff>114300</xdr:colOff>
      <xdr:row>95</xdr:row>
      <xdr:rowOff>75180</xdr:rowOff>
    </xdr:to>
    <xdr:cxnSp macro="">
      <xdr:nvCxnSpPr>
        <xdr:cNvPr id="464" name="直線コネクタ 463"/>
        <xdr:cNvCxnSpPr/>
      </xdr:nvCxnSpPr>
      <xdr:spPr>
        <a:xfrm flipV="1">
          <a:off x="8750300" y="16215004"/>
          <a:ext cx="889000" cy="14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75180</xdr:rowOff>
    </xdr:from>
    <xdr:to>
      <xdr:col>45</xdr:col>
      <xdr:colOff>177800</xdr:colOff>
      <xdr:row>96</xdr:row>
      <xdr:rowOff>2225</xdr:rowOff>
    </xdr:to>
    <xdr:cxnSp macro="">
      <xdr:nvCxnSpPr>
        <xdr:cNvPr id="467" name="直線コネクタ 466"/>
        <xdr:cNvCxnSpPr/>
      </xdr:nvCxnSpPr>
      <xdr:spPr>
        <a:xfrm flipV="1">
          <a:off x="7861300" y="16362930"/>
          <a:ext cx="8890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90638</xdr:rowOff>
    </xdr:from>
    <xdr:to>
      <xdr:col>41</xdr:col>
      <xdr:colOff>50800</xdr:colOff>
      <xdr:row>96</xdr:row>
      <xdr:rowOff>2225</xdr:rowOff>
    </xdr:to>
    <xdr:cxnSp macro="">
      <xdr:nvCxnSpPr>
        <xdr:cNvPr id="470" name="直線コネクタ 469"/>
        <xdr:cNvCxnSpPr/>
      </xdr:nvCxnSpPr>
      <xdr:spPr>
        <a:xfrm>
          <a:off x="6972300" y="16206938"/>
          <a:ext cx="889000" cy="25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113807</xdr:rowOff>
    </xdr:from>
    <xdr:to>
      <xdr:col>55</xdr:col>
      <xdr:colOff>50800</xdr:colOff>
      <xdr:row>96</xdr:row>
      <xdr:rowOff>43957</xdr:rowOff>
    </xdr:to>
    <xdr:sp macro="" textlink="">
      <xdr:nvSpPr>
        <xdr:cNvPr id="480" name="楕円 479"/>
        <xdr:cNvSpPr/>
      </xdr:nvSpPr>
      <xdr:spPr>
        <a:xfrm>
          <a:off x="10426700" y="164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92234</xdr:rowOff>
    </xdr:from>
    <xdr:ext cx="534377" cy="259045"/>
    <xdr:sp macro="" textlink="">
      <xdr:nvSpPr>
        <xdr:cNvPr id="481" name="土木費該当値テキスト"/>
        <xdr:cNvSpPr txBox="1"/>
      </xdr:nvSpPr>
      <xdr:spPr>
        <a:xfrm>
          <a:off x="10528300" y="163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47904</xdr:rowOff>
    </xdr:from>
    <xdr:to>
      <xdr:col>50</xdr:col>
      <xdr:colOff>165100</xdr:colOff>
      <xdr:row>94</xdr:row>
      <xdr:rowOff>149504</xdr:rowOff>
    </xdr:to>
    <xdr:sp macro="" textlink="">
      <xdr:nvSpPr>
        <xdr:cNvPr id="482" name="楕円 481"/>
        <xdr:cNvSpPr/>
      </xdr:nvSpPr>
      <xdr:spPr>
        <a:xfrm>
          <a:off x="9588500" y="161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166031</xdr:rowOff>
    </xdr:from>
    <xdr:ext cx="534377" cy="259045"/>
    <xdr:sp macro="" textlink="">
      <xdr:nvSpPr>
        <xdr:cNvPr id="483" name="テキスト ボックス 482"/>
        <xdr:cNvSpPr txBox="1"/>
      </xdr:nvSpPr>
      <xdr:spPr>
        <a:xfrm>
          <a:off x="9372111" y="15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24380</xdr:rowOff>
    </xdr:from>
    <xdr:to>
      <xdr:col>46</xdr:col>
      <xdr:colOff>38100</xdr:colOff>
      <xdr:row>95</xdr:row>
      <xdr:rowOff>125980</xdr:rowOff>
    </xdr:to>
    <xdr:sp macro="" textlink="">
      <xdr:nvSpPr>
        <xdr:cNvPr id="484" name="楕円 483"/>
        <xdr:cNvSpPr/>
      </xdr:nvSpPr>
      <xdr:spPr>
        <a:xfrm>
          <a:off x="8699500" y="16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142507</xdr:rowOff>
    </xdr:from>
    <xdr:ext cx="534377" cy="259045"/>
    <xdr:sp macro="" textlink="">
      <xdr:nvSpPr>
        <xdr:cNvPr id="485" name="テキスト ボックス 484"/>
        <xdr:cNvSpPr txBox="1"/>
      </xdr:nvSpPr>
      <xdr:spPr>
        <a:xfrm>
          <a:off x="8483111" y="160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122875</xdr:rowOff>
    </xdr:from>
    <xdr:to>
      <xdr:col>41</xdr:col>
      <xdr:colOff>101600</xdr:colOff>
      <xdr:row>96</xdr:row>
      <xdr:rowOff>53025</xdr:rowOff>
    </xdr:to>
    <xdr:sp macro="" textlink="">
      <xdr:nvSpPr>
        <xdr:cNvPr id="486" name="楕円 485"/>
        <xdr:cNvSpPr/>
      </xdr:nvSpPr>
      <xdr:spPr>
        <a:xfrm>
          <a:off x="7810500" y="164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69552</xdr:rowOff>
    </xdr:from>
    <xdr:ext cx="534377" cy="259045"/>
    <xdr:sp macro="" textlink="">
      <xdr:nvSpPr>
        <xdr:cNvPr id="487" name="テキスト ボックス 486"/>
        <xdr:cNvSpPr txBox="1"/>
      </xdr:nvSpPr>
      <xdr:spPr>
        <a:xfrm>
          <a:off x="7594111" y="161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39838</xdr:rowOff>
    </xdr:from>
    <xdr:to>
      <xdr:col>36</xdr:col>
      <xdr:colOff>165100</xdr:colOff>
      <xdr:row>94</xdr:row>
      <xdr:rowOff>141438</xdr:rowOff>
    </xdr:to>
    <xdr:sp macro="" textlink="">
      <xdr:nvSpPr>
        <xdr:cNvPr id="488" name="楕円 487"/>
        <xdr:cNvSpPr/>
      </xdr:nvSpPr>
      <xdr:spPr>
        <a:xfrm>
          <a:off x="6921500" y="161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157965</xdr:rowOff>
    </xdr:from>
    <xdr:ext cx="534377" cy="259045"/>
    <xdr:sp macro="" textlink="">
      <xdr:nvSpPr>
        <xdr:cNvPr id="489" name="テキスト ボックス 488"/>
        <xdr:cNvSpPr txBox="1"/>
      </xdr:nvSpPr>
      <xdr:spPr>
        <a:xfrm>
          <a:off x="6705111" y="1593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84722</xdr:rowOff>
    </xdr:from>
    <xdr:to>
      <xdr:col>85</xdr:col>
      <xdr:colOff>127000</xdr:colOff>
      <xdr:row>36</xdr:row>
      <xdr:rowOff>36504</xdr:rowOff>
    </xdr:to>
    <xdr:cxnSp macro="">
      <xdr:nvCxnSpPr>
        <xdr:cNvPr id="520" name="直線コネクタ 519"/>
        <xdr:cNvCxnSpPr/>
      </xdr:nvCxnSpPr>
      <xdr:spPr>
        <a:xfrm flipV="1">
          <a:off x="15481300" y="6085472"/>
          <a:ext cx="838200" cy="1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9365</xdr:rowOff>
    </xdr:from>
    <xdr:to>
      <xdr:col>81</xdr:col>
      <xdr:colOff>50800</xdr:colOff>
      <xdr:row>36</xdr:row>
      <xdr:rowOff>36504</xdr:rowOff>
    </xdr:to>
    <xdr:cxnSp macro="">
      <xdr:nvCxnSpPr>
        <xdr:cNvPr id="523" name="直線コネクタ 522"/>
        <xdr:cNvCxnSpPr/>
      </xdr:nvCxnSpPr>
      <xdr:spPr>
        <a:xfrm>
          <a:off x="14592300" y="6181565"/>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9365</xdr:rowOff>
    </xdr:from>
    <xdr:to>
      <xdr:col>76</xdr:col>
      <xdr:colOff>114300</xdr:colOff>
      <xdr:row>36</xdr:row>
      <xdr:rowOff>47248</xdr:rowOff>
    </xdr:to>
    <xdr:cxnSp macro="">
      <xdr:nvCxnSpPr>
        <xdr:cNvPr id="526" name="直線コネクタ 525"/>
        <xdr:cNvCxnSpPr/>
      </xdr:nvCxnSpPr>
      <xdr:spPr>
        <a:xfrm flipV="1">
          <a:off x="13703300" y="6181565"/>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6475</xdr:rowOff>
    </xdr:from>
    <xdr:to>
      <xdr:col>71</xdr:col>
      <xdr:colOff>177800</xdr:colOff>
      <xdr:row>36</xdr:row>
      <xdr:rowOff>47248</xdr:rowOff>
    </xdr:to>
    <xdr:cxnSp macro="">
      <xdr:nvCxnSpPr>
        <xdr:cNvPr id="529" name="直線コネクタ 528"/>
        <xdr:cNvCxnSpPr/>
      </xdr:nvCxnSpPr>
      <xdr:spPr>
        <a:xfrm>
          <a:off x="12814300" y="6007225"/>
          <a:ext cx="889000" cy="2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33922</xdr:rowOff>
    </xdr:from>
    <xdr:to>
      <xdr:col>85</xdr:col>
      <xdr:colOff>177800</xdr:colOff>
      <xdr:row>35</xdr:row>
      <xdr:rowOff>135522</xdr:rowOff>
    </xdr:to>
    <xdr:sp macro="" textlink="">
      <xdr:nvSpPr>
        <xdr:cNvPr id="539" name="楕円 538"/>
        <xdr:cNvSpPr/>
      </xdr:nvSpPr>
      <xdr:spPr>
        <a:xfrm>
          <a:off x="16268700" y="60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56799</xdr:rowOff>
    </xdr:from>
    <xdr:ext cx="534377" cy="259045"/>
    <xdr:sp macro="" textlink="">
      <xdr:nvSpPr>
        <xdr:cNvPr id="540" name="消防費該当値テキスト"/>
        <xdr:cNvSpPr txBox="1"/>
      </xdr:nvSpPr>
      <xdr:spPr>
        <a:xfrm>
          <a:off x="16370300" y="58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157154</xdr:rowOff>
    </xdr:from>
    <xdr:to>
      <xdr:col>81</xdr:col>
      <xdr:colOff>101600</xdr:colOff>
      <xdr:row>36</xdr:row>
      <xdr:rowOff>87304</xdr:rowOff>
    </xdr:to>
    <xdr:sp macro="" textlink="">
      <xdr:nvSpPr>
        <xdr:cNvPr id="541" name="楕円 540"/>
        <xdr:cNvSpPr/>
      </xdr:nvSpPr>
      <xdr:spPr>
        <a:xfrm>
          <a:off x="154305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103831</xdr:rowOff>
    </xdr:from>
    <xdr:ext cx="534377" cy="259045"/>
    <xdr:sp macro="" textlink="">
      <xdr:nvSpPr>
        <xdr:cNvPr id="542" name="テキスト ボックス 541"/>
        <xdr:cNvSpPr txBox="1"/>
      </xdr:nvSpPr>
      <xdr:spPr>
        <a:xfrm>
          <a:off x="15214111" y="59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130015</xdr:rowOff>
    </xdr:from>
    <xdr:to>
      <xdr:col>76</xdr:col>
      <xdr:colOff>165100</xdr:colOff>
      <xdr:row>36</xdr:row>
      <xdr:rowOff>60165</xdr:rowOff>
    </xdr:to>
    <xdr:sp macro="" textlink="">
      <xdr:nvSpPr>
        <xdr:cNvPr id="543" name="楕円 542"/>
        <xdr:cNvSpPr/>
      </xdr:nvSpPr>
      <xdr:spPr>
        <a:xfrm>
          <a:off x="14541500" y="61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76692</xdr:rowOff>
    </xdr:from>
    <xdr:ext cx="534377" cy="259045"/>
    <xdr:sp macro="" textlink="">
      <xdr:nvSpPr>
        <xdr:cNvPr id="544" name="テキスト ボックス 543"/>
        <xdr:cNvSpPr txBox="1"/>
      </xdr:nvSpPr>
      <xdr:spPr>
        <a:xfrm>
          <a:off x="14325111" y="59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167898</xdr:rowOff>
    </xdr:from>
    <xdr:to>
      <xdr:col>72</xdr:col>
      <xdr:colOff>38100</xdr:colOff>
      <xdr:row>36</xdr:row>
      <xdr:rowOff>98048</xdr:rowOff>
    </xdr:to>
    <xdr:sp macro="" textlink="">
      <xdr:nvSpPr>
        <xdr:cNvPr id="545" name="楕円 544"/>
        <xdr:cNvSpPr/>
      </xdr:nvSpPr>
      <xdr:spPr>
        <a:xfrm>
          <a:off x="13652500" y="61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114575</xdr:rowOff>
    </xdr:from>
    <xdr:ext cx="534377" cy="259045"/>
    <xdr:sp macro="" textlink="">
      <xdr:nvSpPr>
        <xdr:cNvPr id="546" name="テキスト ボックス 545"/>
        <xdr:cNvSpPr txBox="1"/>
      </xdr:nvSpPr>
      <xdr:spPr>
        <a:xfrm>
          <a:off x="13436111" y="59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127125</xdr:rowOff>
    </xdr:from>
    <xdr:to>
      <xdr:col>67</xdr:col>
      <xdr:colOff>101600</xdr:colOff>
      <xdr:row>35</xdr:row>
      <xdr:rowOff>57275</xdr:rowOff>
    </xdr:to>
    <xdr:sp macro="" textlink="">
      <xdr:nvSpPr>
        <xdr:cNvPr id="547" name="楕円 546"/>
        <xdr:cNvSpPr/>
      </xdr:nvSpPr>
      <xdr:spPr>
        <a:xfrm>
          <a:off x="12763500" y="59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73802</xdr:rowOff>
    </xdr:from>
    <xdr:ext cx="534377" cy="259045"/>
    <xdr:sp macro="" textlink="">
      <xdr:nvSpPr>
        <xdr:cNvPr id="548" name="テキスト ボックス 547"/>
        <xdr:cNvSpPr txBox="1"/>
      </xdr:nvSpPr>
      <xdr:spPr>
        <a:xfrm>
          <a:off x="12547111" y="57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105075</xdr:rowOff>
    </xdr:from>
    <xdr:to>
      <xdr:col>85</xdr:col>
      <xdr:colOff>127000</xdr:colOff>
      <xdr:row>56</xdr:row>
      <xdr:rowOff>89911</xdr:rowOff>
    </xdr:to>
    <xdr:cxnSp macro="">
      <xdr:nvCxnSpPr>
        <xdr:cNvPr id="577" name="直線コネクタ 576"/>
        <xdr:cNvCxnSpPr/>
      </xdr:nvCxnSpPr>
      <xdr:spPr>
        <a:xfrm flipV="1">
          <a:off x="15481300" y="9534825"/>
          <a:ext cx="838200" cy="1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89911</xdr:rowOff>
    </xdr:from>
    <xdr:to>
      <xdr:col>81</xdr:col>
      <xdr:colOff>50800</xdr:colOff>
      <xdr:row>57</xdr:row>
      <xdr:rowOff>44686</xdr:rowOff>
    </xdr:to>
    <xdr:cxnSp macro="">
      <xdr:nvCxnSpPr>
        <xdr:cNvPr id="580" name="直線コネクタ 579"/>
        <xdr:cNvCxnSpPr/>
      </xdr:nvCxnSpPr>
      <xdr:spPr>
        <a:xfrm flipV="1">
          <a:off x="14592300" y="9691111"/>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44686</xdr:rowOff>
    </xdr:from>
    <xdr:to>
      <xdr:col>76</xdr:col>
      <xdr:colOff>114300</xdr:colOff>
      <xdr:row>57</xdr:row>
      <xdr:rowOff>45121</xdr:rowOff>
    </xdr:to>
    <xdr:cxnSp macro="">
      <xdr:nvCxnSpPr>
        <xdr:cNvPr id="583" name="直線コネクタ 582"/>
        <xdr:cNvCxnSpPr/>
      </xdr:nvCxnSpPr>
      <xdr:spPr>
        <a:xfrm flipV="1">
          <a:off x="13703300" y="981733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45121</xdr:rowOff>
    </xdr:from>
    <xdr:to>
      <xdr:col>71</xdr:col>
      <xdr:colOff>177800</xdr:colOff>
      <xdr:row>57</xdr:row>
      <xdr:rowOff>101295</xdr:rowOff>
    </xdr:to>
    <xdr:cxnSp macro="">
      <xdr:nvCxnSpPr>
        <xdr:cNvPr id="586" name="直線コネクタ 585"/>
        <xdr:cNvCxnSpPr/>
      </xdr:nvCxnSpPr>
      <xdr:spPr>
        <a:xfrm flipV="1">
          <a:off x="12814300" y="9817771"/>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54275</xdr:rowOff>
    </xdr:from>
    <xdr:to>
      <xdr:col>85</xdr:col>
      <xdr:colOff>177800</xdr:colOff>
      <xdr:row>55</xdr:row>
      <xdr:rowOff>155875</xdr:rowOff>
    </xdr:to>
    <xdr:sp macro="" textlink="">
      <xdr:nvSpPr>
        <xdr:cNvPr id="596" name="楕円 595"/>
        <xdr:cNvSpPr/>
      </xdr:nvSpPr>
      <xdr:spPr>
        <a:xfrm>
          <a:off x="16268700" y="94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77152</xdr:rowOff>
    </xdr:from>
    <xdr:ext cx="534377" cy="259045"/>
    <xdr:sp macro="" textlink="">
      <xdr:nvSpPr>
        <xdr:cNvPr id="597" name="教育費該当値テキスト"/>
        <xdr:cNvSpPr txBox="1"/>
      </xdr:nvSpPr>
      <xdr:spPr>
        <a:xfrm>
          <a:off x="16370300" y="93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39111</xdr:rowOff>
    </xdr:from>
    <xdr:to>
      <xdr:col>81</xdr:col>
      <xdr:colOff>101600</xdr:colOff>
      <xdr:row>56</xdr:row>
      <xdr:rowOff>140711</xdr:rowOff>
    </xdr:to>
    <xdr:sp macro="" textlink="">
      <xdr:nvSpPr>
        <xdr:cNvPr id="598" name="楕円 597"/>
        <xdr:cNvSpPr/>
      </xdr:nvSpPr>
      <xdr:spPr>
        <a:xfrm>
          <a:off x="15430500" y="96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131838</xdr:rowOff>
    </xdr:from>
    <xdr:ext cx="534377" cy="259045"/>
    <xdr:sp macro="" textlink="">
      <xdr:nvSpPr>
        <xdr:cNvPr id="599" name="テキスト ボックス 598"/>
        <xdr:cNvSpPr txBox="1"/>
      </xdr:nvSpPr>
      <xdr:spPr>
        <a:xfrm>
          <a:off x="15214111" y="97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165336</xdr:rowOff>
    </xdr:from>
    <xdr:to>
      <xdr:col>76</xdr:col>
      <xdr:colOff>165100</xdr:colOff>
      <xdr:row>57</xdr:row>
      <xdr:rowOff>95486</xdr:rowOff>
    </xdr:to>
    <xdr:sp macro="" textlink="">
      <xdr:nvSpPr>
        <xdr:cNvPr id="600" name="楕円 599"/>
        <xdr:cNvSpPr/>
      </xdr:nvSpPr>
      <xdr:spPr>
        <a:xfrm>
          <a:off x="145415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86613</xdr:rowOff>
    </xdr:from>
    <xdr:ext cx="534377" cy="259045"/>
    <xdr:sp macro="" textlink="">
      <xdr:nvSpPr>
        <xdr:cNvPr id="601" name="テキスト ボックス 600"/>
        <xdr:cNvSpPr txBox="1"/>
      </xdr:nvSpPr>
      <xdr:spPr>
        <a:xfrm>
          <a:off x="14325111" y="98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165771</xdr:rowOff>
    </xdr:from>
    <xdr:to>
      <xdr:col>72</xdr:col>
      <xdr:colOff>38100</xdr:colOff>
      <xdr:row>57</xdr:row>
      <xdr:rowOff>95921</xdr:rowOff>
    </xdr:to>
    <xdr:sp macro="" textlink="">
      <xdr:nvSpPr>
        <xdr:cNvPr id="602" name="楕円 601"/>
        <xdr:cNvSpPr/>
      </xdr:nvSpPr>
      <xdr:spPr>
        <a:xfrm>
          <a:off x="13652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87048</xdr:rowOff>
    </xdr:from>
    <xdr:ext cx="534377" cy="259045"/>
    <xdr:sp macro="" textlink="">
      <xdr:nvSpPr>
        <xdr:cNvPr id="603" name="テキスト ボックス 602"/>
        <xdr:cNvSpPr txBox="1"/>
      </xdr:nvSpPr>
      <xdr:spPr>
        <a:xfrm>
          <a:off x="13436111" y="98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50495</xdr:rowOff>
    </xdr:from>
    <xdr:to>
      <xdr:col>67</xdr:col>
      <xdr:colOff>101600</xdr:colOff>
      <xdr:row>57</xdr:row>
      <xdr:rowOff>152095</xdr:rowOff>
    </xdr:to>
    <xdr:sp macro="" textlink="">
      <xdr:nvSpPr>
        <xdr:cNvPr id="604" name="楕円 603"/>
        <xdr:cNvSpPr/>
      </xdr:nvSpPr>
      <xdr:spPr>
        <a:xfrm>
          <a:off x="12763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143222</xdr:rowOff>
    </xdr:from>
    <xdr:ext cx="534377" cy="259045"/>
    <xdr:sp macro="" textlink="">
      <xdr:nvSpPr>
        <xdr:cNvPr id="605" name="テキスト ボックス 604"/>
        <xdr:cNvSpPr txBox="1"/>
      </xdr:nvSpPr>
      <xdr:spPr>
        <a:xfrm>
          <a:off x="12547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139573</xdr:rowOff>
    </xdr:from>
    <xdr:to>
      <xdr:col>85</xdr:col>
      <xdr:colOff>127000</xdr:colOff>
      <xdr:row>78</xdr:row>
      <xdr:rowOff>146393</xdr:rowOff>
    </xdr:to>
    <xdr:cxnSp macro="">
      <xdr:nvCxnSpPr>
        <xdr:cNvPr id="634" name="直線コネクタ 633"/>
        <xdr:cNvCxnSpPr/>
      </xdr:nvCxnSpPr>
      <xdr:spPr>
        <a:xfrm>
          <a:off x="15481300" y="13341223"/>
          <a:ext cx="8382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139573</xdr:rowOff>
    </xdr:from>
    <xdr:to>
      <xdr:col>81</xdr:col>
      <xdr:colOff>50800</xdr:colOff>
      <xdr:row>77</xdr:row>
      <xdr:rowOff>148158</xdr:rowOff>
    </xdr:to>
    <xdr:cxnSp macro="">
      <xdr:nvCxnSpPr>
        <xdr:cNvPr id="637" name="直線コネクタ 636"/>
        <xdr:cNvCxnSpPr/>
      </xdr:nvCxnSpPr>
      <xdr:spPr>
        <a:xfrm flipV="1">
          <a:off x="14592300" y="13341223"/>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148158</xdr:rowOff>
    </xdr:from>
    <xdr:to>
      <xdr:col>76</xdr:col>
      <xdr:colOff>114300</xdr:colOff>
      <xdr:row>78</xdr:row>
      <xdr:rowOff>91199</xdr:rowOff>
    </xdr:to>
    <xdr:cxnSp macro="">
      <xdr:nvCxnSpPr>
        <xdr:cNvPr id="640" name="直線コネクタ 639"/>
        <xdr:cNvCxnSpPr/>
      </xdr:nvCxnSpPr>
      <xdr:spPr>
        <a:xfrm flipV="1">
          <a:off x="13703300" y="13349808"/>
          <a:ext cx="889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91199</xdr:rowOff>
    </xdr:from>
    <xdr:to>
      <xdr:col>71</xdr:col>
      <xdr:colOff>177800</xdr:colOff>
      <xdr:row>79</xdr:row>
      <xdr:rowOff>5651</xdr:rowOff>
    </xdr:to>
    <xdr:cxnSp macro="">
      <xdr:nvCxnSpPr>
        <xdr:cNvPr id="643" name="直線コネクタ 642"/>
        <xdr:cNvCxnSpPr/>
      </xdr:nvCxnSpPr>
      <xdr:spPr>
        <a:xfrm flipV="1">
          <a:off x="12814300" y="13464299"/>
          <a:ext cx="8890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95593</xdr:rowOff>
    </xdr:from>
    <xdr:to>
      <xdr:col>85</xdr:col>
      <xdr:colOff>177800</xdr:colOff>
      <xdr:row>79</xdr:row>
      <xdr:rowOff>25743</xdr:rowOff>
    </xdr:to>
    <xdr:sp macro="" textlink="">
      <xdr:nvSpPr>
        <xdr:cNvPr id="653" name="楕円 652"/>
        <xdr:cNvSpPr/>
      </xdr:nvSpPr>
      <xdr:spPr>
        <a:xfrm>
          <a:off x="16268700" y="134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88773</xdr:rowOff>
    </xdr:from>
    <xdr:to>
      <xdr:col>81</xdr:col>
      <xdr:colOff>101600</xdr:colOff>
      <xdr:row>78</xdr:row>
      <xdr:rowOff>18923</xdr:rowOff>
    </xdr:to>
    <xdr:sp macro="" textlink="">
      <xdr:nvSpPr>
        <xdr:cNvPr id="655" name="楕円 654"/>
        <xdr:cNvSpPr/>
      </xdr:nvSpPr>
      <xdr:spPr>
        <a:xfrm>
          <a:off x="15430500" y="132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35450</xdr:rowOff>
    </xdr:from>
    <xdr:ext cx="534377" cy="259045"/>
    <xdr:sp macro="" textlink="">
      <xdr:nvSpPr>
        <xdr:cNvPr id="656" name="テキスト ボックス 655"/>
        <xdr:cNvSpPr txBox="1"/>
      </xdr:nvSpPr>
      <xdr:spPr>
        <a:xfrm>
          <a:off x="15214111" y="130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97358</xdr:rowOff>
    </xdr:from>
    <xdr:to>
      <xdr:col>76</xdr:col>
      <xdr:colOff>165100</xdr:colOff>
      <xdr:row>78</xdr:row>
      <xdr:rowOff>27508</xdr:rowOff>
    </xdr:to>
    <xdr:sp macro="" textlink="">
      <xdr:nvSpPr>
        <xdr:cNvPr id="657" name="楕円 656"/>
        <xdr:cNvSpPr/>
      </xdr:nvSpPr>
      <xdr:spPr>
        <a:xfrm>
          <a:off x="14541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44035</xdr:rowOff>
    </xdr:from>
    <xdr:ext cx="534377" cy="259045"/>
    <xdr:sp macro="" textlink="">
      <xdr:nvSpPr>
        <xdr:cNvPr id="658" name="テキスト ボックス 657"/>
        <xdr:cNvSpPr txBox="1"/>
      </xdr:nvSpPr>
      <xdr:spPr>
        <a:xfrm>
          <a:off x="14325111" y="130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40399</xdr:rowOff>
    </xdr:from>
    <xdr:to>
      <xdr:col>72</xdr:col>
      <xdr:colOff>38100</xdr:colOff>
      <xdr:row>78</xdr:row>
      <xdr:rowOff>141999</xdr:rowOff>
    </xdr:to>
    <xdr:sp macro="" textlink="">
      <xdr:nvSpPr>
        <xdr:cNvPr id="659" name="楕円 658"/>
        <xdr:cNvSpPr/>
      </xdr:nvSpPr>
      <xdr:spPr>
        <a:xfrm>
          <a:off x="13652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158526</xdr:rowOff>
    </xdr:from>
    <xdr:ext cx="469744" cy="259045"/>
    <xdr:sp macro="" textlink="">
      <xdr:nvSpPr>
        <xdr:cNvPr id="660" name="テキスト ボックス 659"/>
        <xdr:cNvSpPr txBox="1"/>
      </xdr:nvSpPr>
      <xdr:spPr>
        <a:xfrm>
          <a:off x="13468428"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126301</xdr:rowOff>
    </xdr:from>
    <xdr:to>
      <xdr:col>67</xdr:col>
      <xdr:colOff>101600</xdr:colOff>
      <xdr:row>79</xdr:row>
      <xdr:rowOff>56451</xdr:rowOff>
    </xdr:to>
    <xdr:sp macro="" textlink="">
      <xdr:nvSpPr>
        <xdr:cNvPr id="661" name="楕円 660"/>
        <xdr:cNvSpPr/>
      </xdr:nvSpPr>
      <xdr:spPr>
        <a:xfrm>
          <a:off x="12763500" y="13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47578</xdr:rowOff>
    </xdr:from>
    <xdr:ext cx="469744" cy="259045"/>
    <xdr:sp macro="" textlink="">
      <xdr:nvSpPr>
        <xdr:cNvPr id="662" name="テキスト ボックス 661"/>
        <xdr:cNvSpPr txBox="1"/>
      </xdr:nvSpPr>
      <xdr:spPr>
        <a:xfrm>
          <a:off x="12579428" y="135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104054</xdr:rowOff>
    </xdr:from>
    <xdr:to>
      <xdr:col>85</xdr:col>
      <xdr:colOff>127000</xdr:colOff>
      <xdr:row>97</xdr:row>
      <xdr:rowOff>114378</xdr:rowOff>
    </xdr:to>
    <xdr:cxnSp macro="">
      <xdr:nvCxnSpPr>
        <xdr:cNvPr id="693" name="直線コネクタ 692"/>
        <xdr:cNvCxnSpPr/>
      </xdr:nvCxnSpPr>
      <xdr:spPr>
        <a:xfrm flipV="1">
          <a:off x="15481300" y="16734704"/>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108068</xdr:rowOff>
    </xdr:from>
    <xdr:to>
      <xdr:col>81</xdr:col>
      <xdr:colOff>50800</xdr:colOff>
      <xdr:row>97</xdr:row>
      <xdr:rowOff>114378</xdr:rowOff>
    </xdr:to>
    <xdr:cxnSp macro="">
      <xdr:nvCxnSpPr>
        <xdr:cNvPr id="696" name="直線コネクタ 695"/>
        <xdr:cNvCxnSpPr/>
      </xdr:nvCxnSpPr>
      <xdr:spPr>
        <a:xfrm>
          <a:off x="14592300" y="16738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108068</xdr:rowOff>
    </xdr:from>
    <xdr:to>
      <xdr:col>76</xdr:col>
      <xdr:colOff>114300</xdr:colOff>
      <xdr:row>97</xdr:row>
      <xdr:rowOff>132513</xdr:rowOff>
    </xdr:to>
    <xdr:cxnSp macro="">
      <xdr:nvCxnSpPr>
        <xdr:cNvPr id="699" name="直線コネクタ 698"/>
        <xdr:cNvCxnSpPr/>
      </xdr:nvCxnSpPr>
      <xdr:spPr>
        <a:xfrm flipV="1">
          <a:off x="13703300" y="16738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132513</xdr:rowOff>
    </xdr:from>
    <xdr:to>
      <xdr:col>71</xdr:col>
      <xdr:colOff>177800</xdr:colOff>
      <xdr:row>97</xdr:row>
      <xdr:rowOff>140337</xdr:rowOff>
    </xdr:to>
    <xdr:cxnSp macro="">
      <xdr:nvCxnSpPr>
        <xdr:cNvPr id="702" name="直線コネクタ 701"/>
        <xdr:cNvCxnSpPr/>
      </xdr:nvCxnSpPr>
      <xdr:spPr>
        <a:xfrm flipV="1">
          <a:off x="12814300" y="16763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53254</xdr:rowOff>
    </xdr:from>
    <xdr:to>
      <xdr:col>85</xdr:col>
      <xdr:colOff>177800</xdr:colOff>
      <xdr:row>97</xdr:row>
      <xdr:rowOff>154854</xdr:rowOff>
    </xdr:to>
    <xdr:sp macro="" textlink="">
      <xdr:nvSpPr>
        <xdr:cNvPr id="712" name="楕円 711"/>
        <xdr:cNvSpPr/>
      </xdr:nvSpPr>
      <xdr:spPr>
        <a:xfrm>
          <a:off x="16268700" y="166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76131</xdr:rowOff>
    </xdr:from>
    <xdr:ext cx="599010" cy="259045"/>
    <xdr:sp macro="" textlink="">
      <xdr:nvSpPr>
        <xdr:cNvPr id="713" name="公債費該当値テキスト"/>
        <xdr:cNvSpPr txBox="1"/>
      </xdr:nvSpPr>
      <xdr:spPr>
        <a:xfrm>
          <a:off x="16370300" y="1653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63578</xdr:rowOff>
    </xdr:from>
    <xdr:to>
      <xdr:col>81</xdr:col>
      <xdr:colOff>101600</xdr:colOff>
      <xdr:row>97</xdr:row>
      <xdr:rowOff>165178</xdr:rowOff>
    </xdr:to>
    <xdr:sp macro="" textlink="">
      <xdr:nvSpPr>
        <xdr:cNvPr id="714" name="楕円 713"/>
        <xdr:cNvSpPr/>
      </xdr:nvSpPr>
      <xdr:spPr>
        <a:xfrm>
          <a:off x="154305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10255</xdr:rowOff>
    </xdr:from>
    <xdr:ext cx="599010" cy="259045"/>
    <xdr:sp macro="" textlink="">
      <xdr:nvSpPr>
        <xdr:cNvPr id="715" name="テキスト ボックス 714"/>
        <xdr:cNvSpPr txBox="1"/>
      </xdr:nvSpPr>
      <xdr:spPr>
        <a:xfrm>
          <a:off x="15181795" y="1646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57268</xdr:rowOff>
    </xdr:from>
    <xdr:to>
      <xdr:col>76</xdr:col>
      <xdr:colOff>165100</xdr:colOff>
      <xdr:row>97</xdr:row>
      <xdr:rowOff>158868</xdr:rowOff>
    </xdr:to>
    <xdr:sp macro="" textlink="">
      <xdr:nvSpPr>
        <xdr:cNvPr id="716" name="楕円 715"/>
        <xdr:cNvSpPr/>
      </xdr:nvSpPr>
      <xdr:spPr>
        <a:xfrm>
          <a:off x="14541500" y="166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3945</xdr:rowOff>
    </xdr:from>
    <xdr:ext cx="599010" cy="259045"/>
    <xdr:sp macro="" textlink="">
      <xdr:nvSpPr>
        <xdr:cNvPr id="717" name="テキスト ボックス 716"/>
        <xdr:cNvSpPr txBox="1"/>
      </xdr:nvSpPr>
      <xdr:spPr>
        <a:xfrm>
          <a:off x="14292795" y="164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81713</xdr:rowOff>
    </xdr:from>
    <xdr:to>
      <xdr:col>72</xdr:col>
      <xdr:colOff>38100</xdr:colOff>
      <xdr:row>98</xdr:row>
      <xdr:rowOff>11863</xdr:rowOff>
    </xdr:to>
    <xdr:sp macro="" textlink="">
      <xdr:nvSpPr>
        <xdr:cNvPr id="718" name="楕円 717"/>
        <xdr:cNvSpPr/>
      </xdr:nvSpPr>
      <xdr:spPr>
        <a:xfrm>
          <a:off x="136525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28390</xdr:rowOff>
    </xdr:from>
    <xdr:ext cx="534377" cy="259045"/>
    <xdr:sp macro="" textlink="">
      <xdr:nvSpPr>
        <xdr:cNvPr id="719" name="テキスト ボックス 718"/>
        <xdr:cNvSpPr txBox="1"/>
      </xdr:nvSpPr>
      <xdr:spPr>
        <a:xfrm>
          <a:off x="13436111" y="164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89537</xdr:rowOff>
    </xdr:from>
    <xdr:to>
      <xdr:col>67</xdr:col>
      <xdr:colOff>101600</xdr:colOff>
      <xdr:row>98</xdr:row>
      <xdr:rowOff>19687</xdr:rowOff>
    </xdr:to>
    <xdr:sp macro="" textlink="">
      <xdr:nvSpPr>
        <xdr:cNvPr id="720" name="楕円 719"/>
        <xdr:cNvSpPr/>
      </xdr:nvSpPr>
      <xdr:spPr>
        <a:xfrm>
          <a:off x="127635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36214</xdr:rowOff>
    </xdr:from>
    <xdr:ext cx="534377" cy="259045"/>
    <xdr:sp macro="" textlink="">
      <xdr:nvSpPr>
        <xdr:cNvPr id="721" name="テキスト ボックス 720"/>
        <xdr:cNvSpPr txBox="1"/>
      </xdr:nvSpPr>
      <xdr:spPr>
        <a:xfrm>
          <a:off x="12547111" y="1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住民一人当たりのコストとしては、本市の状況としてはほぼ類似団体数値と同様の推移をしている状況であり、総務費、民生費の大きな変動は次の要因によるものである。</a:t>
          </a:r>
        </a:p>
        <a:p>
          <a:r>
            <a:rPr kumimoji="1" lang="ja-JP" altLang="en-US" sz="1300">
              <a:latin typeface="ＭＳ Ｐゴシック" panose="020B0600070205080204" pitchFamily="50" charset="-128"/>
              <a:ea typeface="ＭＳ Ｐゴシック" panose="020B0600070205080204" pitchFamily="50" charset="-128"/>
            </a:rPr>
            <a:t>・（総務費）　　新庁舎整備事業に伴う経費の増加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　　老人福祉施設整備事業の終了に伴う経費の減少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年度に公債費の増加に対応すべく行った財政調整基金から減債基金等への基金積替の影響を差引いても、普通交付税合併算定替え縮減</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の影響もあり、毎年約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％のマイナス推移であったが、令和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普通交付税の増や新型コロナウイルス感染症対応地方創生臨時交付金の交付等によりプラスに転じた。今後も行政の効率化の一層の推進、地方税の徴収強化等により歳入を確保し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連結実質赤字比率については、全会計において黒字もしくは収支均衡として推移している。しかしながら、令和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一般会計を含めて全会計で黒字もしくは収支均衡となってはいるものの、水道事業企業会計（簡易水道事業分）、下水道事業企業会計等には赤字補填としての繰出を行っており、一般会計負担の軽減・抑制が課題となっ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年度の一般会計においては普通交付税の増や新型コロナウイルス感染症対応地方創生臨時交付金の交付等により大幅な黒字となっている。しかし、今後は令和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国勢調査による人口減少の影響を受け普通交付税が減少することや、社会保障関係費等が増加すること、人口減少による市税の減少が見込まれることからも、一般財源の確保がより厳しい状況が想定される。今後も、一般会計及び公営企業会計共に整備事業の抑制・効率化及び維持管理経費の節減を徹底し、自主財源の確保や事務事業の効率化等による収支改善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E2" sqref="AE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5"/>
      <c r="DK3" s="185"/>
      <c r="DL3" s="185"/>
      <c r="DM3" s="185"/>
      <c r="DN3" s="185"/>
      <c r="DO3" s="185"/>
    </row>
    <row r="4" spans="1:119" ht="18.75" customHeight="1" x14ac:dyDescent="0.15">
      <c r="A4" s="186"/>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25191669</v>
      </c>
      <c r="BO4" s="426"/>
      <c r="BP4" s="426"/>
      <c r="BQ4" s="426"/>
      <c r="BR4" s="426"/>
      <c r="BS4" s="426"/>
      <c r="BT4" s="426"/>
      <c r="BU4" s="427"/>
      <c r="BV4" s="425">
        <v>21749681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6.9</v>
      </c>
      <c r="CU4" s="610"/>
      <c r="CV4" s="610"/>
      <c r="CW4" s="610"/>
      <c r="CX4" s="610"/>
      <c r="CY4" s="610"/>
      <c r="CZ4" s="610"/>
      <c r="DA4" s="611"/>
      <c r="DB4" s="609">
        <v>1.9</v>
      </c>
      <c r="DC4" s="610"/>
      <c r="DD4" s="610"/>
      <c r="DE4" s="610"/>
      <c r="DF4" s="610"/>
      <c r="DG4" s="610"/>
      <c r="DH4" s="610"/>
      <c r="DI4" s="611"/>
      <c r="DJ4" s="185"/>
      <c r="DK4" s="185"/>
      <c r="DL4" s="185"/>
      <c r="DM4" s="185"/>
      <c r="DN4" s="185"/>
      <c r="DO4" s="185"/>
    </row>
    <row r="5" spans="1:119" ht="18.75" customHeight="1" x14ac:dyDescent="0.15">
      <c r="A5" s="186"/>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24381820</v>
      </c>
      <c r="BO5" s="431"/>
      <c r="BP5" s="431"/>
      <c r="BQ5" s="431"/>
      <c r="BR5" s="431"/>
      <c r="BS5" s="431"/>
      <c r="BT5" s="431"/>
      <c r="BU5" s="432"/>
      <c r="BV5" s="430">
        <v>21529920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95.1</v>
      </c>
      <c r="CU5" s="401"/>
      <c r="CV5" s="401"/>
      <c r="CW5" s="401"/>
      <c r="CX5" s="401"/>
      <c r="CY5" s="401"/>
      <c r="CZ5" s="401"/>
      <c r="DA5" s="402"/>
      <c r="DB5" s="400">
        <v>99.5</v>
      </c>
      <c r="DC5" s="401"/>
      <c r="DD5" s="401"/>
      <c r="DE5" s="401"/>
      <c r="DF5" s="401"/>
      <c r="DG5" s="401"/>
      <c r="DH5" s="401"/>
      <c r="DI5" s="402"/>
      <c r="DJ5" s="185"/>
      <c r="DK5" s="185"/>
      <c r="DL5" s="185"/>
      <c r="DM5" s="185"/>
      <c r="DN5" s="185"/>
      <c r="DO5" s="185"/>
    </row>
    <row r="6" spans="1:119" ht="18.75" customHeight="1" x14ac:dyDescent="0.15">
      <c r="A6" s="186"/>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809849</v>
      </c>
      <c r="BO6" s="431"/>
      <c r="BP6" s="431"/>
      <c r="BQ6" s="431"/>
      <c r="BR6" s="431"/>
      <c r="BS6" s="431"/>
      <c r="BT6" s="431"/>
      <c r="BU6" s="432"/>
      <c r="BV6" s="430">
        <v>219761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98.6</v>
      </c>
      <c r="CU6" s="584"/>
      <c r="CV6" s="584"/>
      <c r="CW6" s="584"/>
      <c r="CX6" s="584"/>
      <c r="CY6" s="584"/>
      <c r="CZ6" s="584"/>
      <c r="DA6" s="585"/>
      <c r="DB6" s="583">
        <v>103.2</v>
      </c>
      <c r="DC6" s="584"/>
      <c r="DD6" s="584"/>
      <c r="DE6" s="584"/>
      <c r="DF6" s="584"/>
      <c r="DG6" s="584"/>
      <c r="DH6" s="584"/>
      <c r="DI6" s="585"/>
      <c r="DJ6" s="185"/>
      <c r="DK6" s="185"/>
      <c r="DL6" s="185"/>
      <c r="DM6" s="185"/>
      <c r="DN6" s="185"/>
      <c r="DO6" s="185"/>
    </row>
    <row r="7" spans="1:119" ht="18.75" customHeight="1" x14ac:dyDescent="0.15">
      <c r="A7" s="186"/>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46791</v>
      </c>
      <c r="BO7" s="431"/>
      <c r="BP7" s="431"/>
      <c r="BQ7" s="431"/>
      <c r="BR7" s="431"/>
      <c r="BS7" s="431"/>
      <c r="BT7" s="431"/>
      <c r="BU7" s="432"/>
      <c r="BV7" s="430">
        <v>20363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11063271</v>
      </c>
      <c r="CU7" s="431"/>
      <c r="CV7" s="431"/>
      <c r="CW7" s="431"/>
      <c r="CX7" s="431"/>
      <c r="CY7" s="431"/>
      <c r="CZ7" s="431"/>
      <c r="DA7" s="432"/>
      <c r="DB7" s="430">
        <v>10682318</v>
      </c>
      <c r="DC7" s="431"/>
      <c r="DD7" s="431"/>
      <c r="DE7" s="431"/>
      <c r="DF7" s="431"/>
      <c r="DG7" s="431"/>
      <c r="DH7" s="431"/>
      <c r="DI7" s="432"/>
      <c r="DJ7" s="185"/>
      <c r="DK7" s="185"/>
      <c r="DL7" s="185"/>
      <c r="DM7" s="185"/>
      <c r="DN7" s="185"/>
      <c r="DO7" s="185"/>
    </row>
    <row r="8" spans="1:119" ht="18.75" customHeight="1" thickBot="1" x14ac:dyDescent="0.2">
      <c r="A8" s="186"/>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763058</v>
      </c>
      <c r="BO8" s="431"/>
      <c r="BP8" s="431"/>
      <c r="BQ8" s="431"/>
      <c r="BR8" s="431"/>
      <c r="BS8" s="431"/>
      <c r="BT8" s="431"/>
      <c r="BU8" s="432"/>
      <c r="BV8" s="430">
        <v>199398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0.36</v>
      </c>
      <c r="DC8" s="544"/>
      <c r="DD8" s="544"/>
      <c r="DE8" s="544"/>
      <c r="DF8" s="544"/>
      <c r="DG8" s="544"/>
      <c r="DH8" s="544"/>
      <c r="DI8" s="545"/>
      <c r="DJ8" s="185"/>
      <c r="DK8" s="185"/>
      <c r="DL8" s="185"/>
      <c r="DM8" s="185"/>
      <c r="DN8" s="185"/>
      <c r="DO8" s="185"/>
    </row>
    <row r="9" spans="1:119" ht="18.75" customHeight="1" thickBot="1" x14ac:dyDescent="0.2">
      <c r="A9" s="186"/>
      <c r="B9" s="572" t="s">
        <v>112</v>
      </c>
      <c r="C9" s="573"/>
      <c r="D9" s="573"/>
      <c r="E9" s="573"/>
      <c r="F9" s="573"/>
      <c r="G9" s="573"/>
      <c r="H9" s="573"/>
      <c r="I9" s="573"/>
      <c r="J9" s="573"/>
      <c r="K9" s="493"/>
      <c r="L9" s="574" t="s">
        <v>113</v>
      </c>
      <c r="M9" s="575"/>
      <c r="N9" s="575"/>
      <c r="O9" s="575"/>
      <c r="P9" s="575"/>
      <c r="Q9" s="576"/>
      <c r="R9" s="577">
        <v>27927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563660</v>
      </c>
      <c r="BO9" s="431"/>
      <c r="BP9" s="431"/>
      <c r="BQ9" s="431"/>
      <c r="BR9" s="431"/>
      <c r="BS9" s="431"/>
      <c r="BT9" s="431"/>
      <c r="BU9" s="432"/>
      <c r="BV9" s="430">
        <v>-102892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21.8</v>
      </c>
      <c r="CU9" s="401"/>
      <c r="CV9" s="401"/>
      <c r="CW9" s="401"/>
      <c r="CX9" s="401"/>
      <c r="CY9" s="401"/>
      <c r="CZ9" s="401"/>
      <c r="DA9" s="402"/>
      <c r="DB9" s="400">
        <v>23</v>
      </c>
      <c r="DC9" s="401"/>
      <c r="DD9" s="401"/>
      <c r="DE9" s="401"/>
      <c r="DF9" s="401"/>
      <c r="DG9" s="401"/>
      <c r="DH9" s="401"/>
      <c r="DI9" s="402"/>
      <c r="DJ9" s="185"/>
      <c r="DK9" s="185"/>
      <c r="DL9" s="185"/>
      <c r="DM9" s="185"/>
      <c r="DN9" s="185"/>
      <c r="DO9" s="185"/>
    </row>
    <row r="10" spans="1:119" ht="18.75" customHeight="1" thickBot="1" x14ac:dyDescent="0.2">
      <c r="A10" s="186"/>
      <c r="B10" s="572"/>
      <c r="C10" s="573"/>
      <c r="D10" s="573"/>
      <c r="E10" s="573"/>
      <c r="F10" s="573"/>
      <c r="G10" s="573"/>
      <c r="H10" s="573"/>
      <c r="I10" s="573"/>
      <c r="J10" s="573"/>
      <c r="K10" s="493"/>
      <c r="L10" s="403" t="s">
        <v>118</v>
      </c>
      <c r="M10" s="404"/>
      <c r="N10" s="404"/>
      <c r="O10" s="404"/>
      <c r="P10" s="404"/>
      <c r="Q10" s="405"/>
      <c r="R10" s="406">
        <v>30997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186</v>
      </c>
      <c r="BO10" s="431"/>
      <c r="BP10" s="431"/>
      <c r="BQ10" s="431"/>
      <c r="BR10" s="431"/>
      <c r="BS10" s="431"/>
      <c r="BT10" s="431"/>
      <c r="BU10" s="432"/>
      <c r="BV10" s="430">
        <v>126</v>
      </c>
      <c r="BW10" s="431"/>
      <c r="BX10" s="431"/>
      <c r="BY10" s="431"/>
      <c r="BZ10" s="431"/>
      <c r="CA10" s="431"/>
      <c r="CB10" s="431"/>
      <c r="CC10" s="432"/>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5"/>
      <c r="DK11" s="185"/>
      <c r="DL11" s="185"/>
      <c r="DM11" s="185"/>
      <c r="DN11" s="185"/>
      <c r="DO11" s="185"/>
    </row>
    <row r="12" spans="1:119" ht="18.75" customHeight="1" x14ac:dyDescent="0.15">
      <c r="A12" s="186"/>
      <c r="B12" s="546" t="s">
        <v>130</v>
      </c>
      <c r="C12" s="547"/>
      <c r="D12" s="547"/>
      <c r="E12" s="547"/>
      <c r="F12" s="547"/>
      <c r="G12" s="547"/>
      <c r="H12" s="547"/>
      <c r="I12" s="547"/>
      <c r="J12" s="547"/>
      <c r="K12" s="548"/>
      <c r="L12" s="555" t="s">
        <v>131</v>
      </c>
      <c r="M12" s="556"/>
      <c r="N12" s="556"/>
      <c r="O12" s="556"/>
      <c r="P12" s="556"/>
      <c r="Q12" s="557"/>
      <c r="R12" s="558">
        <v>29364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156267</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5"/>
      <c r="DK12" s="185"/>
      <c r="DL12" s="185"/>
      <c r="DM12" s="185"/>
      <c r="DN12" s="185"/>
      <c r="DO12" s="185"/>
    </row>
    <row r="13" spans="1:119" ht="18.75" customHeight="1" x14ac:dyDescent="0.15">
      <c r="A13" s="186"/>
      <c r="B13" s="549"/>
      <c r="C13" s="550"/>
      <c r="D13" s="550"/>
      <c r="E13" s="550"/>
      <c r="F13" s="550"/>
      <c r="G13" s="550"/>
      <c r="H13" s="550"/>
      <c r="I13" s="550"/>
      <c r="J13" s="550"/>
      <c r="K13" s="551"/>
      <c r="L13" s="196"/>
      <c r="M13" s="530" t="s">
        <v>140</v>
      </c>
      <c r="N13" s="531"/>
      <c r="O13" s="531"/>
      <c r="P13" s="531"/>
      <c r="Q13" s="532"/>
      <c r="R13" s="533">
        <v>28973</v>
      </c>
      <c r="S13" s="534"/>
      <c r="T13" s="534"/>
      <c r="U13" s="534"/>
      <c r="V13" s="535"/>
      <c r="W13" s="521" t="s">
        <v>141</v>
      </c>
      <c r="X13" s="443"/>
      <c r="Y13" s="443"/>
      <c r="Z13" s="443"/>
      <c r="AA13" s="443"/>
      <c r="AB13" s="444"/>
      <c r="AC13" s="406">
        <v>2252</v>
      </c>
      <c r="AD13" s="407"/>
      <c r="AE13" s="407"/>
      <c r="AF13" s="407"/>
      <c r="AG13" s="408"/>
      <c r="AH13" s="406">
        <v>2156</v>
      </c>
      <c r="AI13" s="407"/>
      <c r="AJ13" s="407"/>
      <c r="AK13" s="407"/>
      <c r="AL13" s="409"/>
      <c r="AM13" s="499" t="s">
        <v>142</v>
      </c>
      <c r="AN13" s="404"/>
      <c r="AO13" s="404"/>
      <c r="AP13" s="404"/>
      <c r="AQ13" s="404"/>
      <c r="AR13" s="404"/>
      <c r="AS13" s="404"/>
      <c r="AT13" s="405"/>
      <c r="AU13" s="487" t="s">
        <v>120</v>
      </c>
      <c r="AV13" s="488"/>
      <c r="AW13" s="488"/>
      <c r="AX13" s="488"/>
      <c r="AY13" s="410" t="s">
        <v>143</v>
      </c>
      <c r="AZ13" s="411"/>
      <c r="BA13" s="411"/>
      <c r="BB13" s="411"/>
      <c r="BC13" s="411"/>
      <c r="BD13" s="411"/>
      <c r="BE13" s="411"/>
      <c r="BF13" s="411"/>
      <c r="BG13" s="411"/>
      <c r="BH13" s="411"/>
      <c r="BI13" s="411"/>
      <c r="BJ13" s="411"/>
      <c r="BK13" s="411"/>
      <c r="BL13" s="411"/>
      <c r="BM13" s="412"/>
      <c r="BN13" s="430">
        <v>563846</v>
      </c>
      <c r="BO13" s="431"/>
      <c r="BP13" s="431"/>
      <c r="BQ13" s="431"/>
      <c r="BR13" s="431"/>
      <c r="BS13" s="431"/>
      <c r="BT13" s="431"/>
      <c r="BU13" s="432"/>
      <c r="BV13" s="430">
        <v>-259033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13.4</v>
      </c>
      <c r="CU13" s="401"/>
      <c r="CV13" s="401"/>
      <c r="CW13" s="401"/>
      <c r="CX13" s="401"/>
      <c r="CY13" s="401"/>
      <c r="CZ13" s="401"/>
      <c r="DA13" s="402"/>
      <c r="DB13" s="400">
        <v>15</v>
      </c>
      <c r="DC13" s="401"/>
      <c r="DD13" s="401"/>
      <c r="DE13" s="401"/>
      <c r="DF13" s="401"/>
      <c r="DG13" s="401"/>
      <c r="DH13" s="401"/>
      <c r="DI13" s="402"/>
      <c r="DJ13" s="185"/>
      <c r="DK13" s="185"/>
      <c r="DL13" s="185"/>
      <c r="DM13" s="185"/>
      <c r="DN13" s="185"/>
      <c r="DO13" s="185"/>
    </row>
    <row r="14" spans="1:119" ht="18.75" customHeight="1" thickBot="1" x14ac:dyDescent="0.2">
      <c r="A14" s="186"/>
      <c r="B14" s="549"/>
      <c r="C14" s="550"/>
      <c r="D14" s="550"/>
      <c r="E14" s="550"/>
      <c r="F14" s="550"/>
      <c r="G14" s="550"/>
      <c r="H14" s="550"/>
      <c r="I14" s="550"/>
      <c r="J14" s="550"/>
      <c r="K14" s="551"/>
      <c r="L14" s="523" t="s">
        <v>145</v>
      </c>
      <c r="M14" s="567"/>
      <c r="N14" s="567"/>
      <c r="O14" s="567"/>
      <c r="P14" s="567"/>
      <c r="Q14" s="568"/>
      <c r="R14" s="533">
        <v>30107</v>
      </c>
      <c r="S14" s="534"/>
      <c r="T14" s="534"/>
      <c r="U14" s="534"/>
      <c r="V14" s="535"/>
      <c r="W14" s="536"/>
      <c r="X14" s="446"/>
      <c r="Y14" s="446"/>
      <c r="Z14" s="446"/>
      <c r="AA14" s="446"/>
      <c r="AB14" s="447"/>
      <c r="AC14" s="526">
        <v>15.7</v>
      </c>
      <c r="AD14" s="527"/>
      <c r="AE14" s="527"/>
      <c r="AF14" s="527"/>
      <c r="AG14" s="528"/>
      <c r="AH14" s="526">
        <v>14.7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120.9</v>
      </c>
      <c r="CU14" s="538"/>
      <c r="CV14" s="538"/>
      <c r="CW14" s="538"/>
      <c r="CX14" s="538"/>
      <c r="CY14" s="538"/>
      <c r="CZ14" s="538"/>
      <c r="DA14" s="539"/>
      <c r="DB14" s="537">
        <v>123.2</v>
      </c>
      <c r="DC14" s="538"/>
      <c r="DD14" s="538"/>
      <c r="DE14" s="538"/>
      <c r="DF14" s="538"/>
      <c r="DG14" s="538"/>
      <c r="DH14" s="538"/>
      <c r="DI14" s="539"/>
      <c r="DJ14" s="185"/>
      <c r="DK14" s="185"/>
      <c r="DL14" s="185"/>
      <c r="DM14" s="185"/>
      <c r="DN14" s="185"/>
      <c r="DO14" s="185"/>
    </row>
    <row r="15" spans="1:119" ht="18.75" customHeight="1" x14ac:dyDescent="0.15">
      <c r="A15" s="186"/>
      <c r="B15" s="549"/>
      <c r="C15" s="550"/>
      <c r="D15" s="550"/>
      <c r="E15" s="550"/>
      <c r="F15" s="550"/>
      <c r="G15" s="550"/>
      <c r="H15" s="550"/>
      <c r="I15" s="550"/>
      <c r="J15" s="550"/>
      <c r="K15" s="551"/>
      <c r="L15" s="196"/>
      <c r="M15" s="530" t="s">
        <v>147</v>
      </c>
      <c r="N15" s="531"/>
      <c r="O15" s="531"/>
      <c r="P15" s="531"/>
      <c r="Q15" s="532"/>
      <c r="R15" s="533">
        <v>29714</v>
      </c>
      <c r="S15" s="534"/>
      <c r="T15" s="534"/>
      <c r="U15" s="534"/>
      <c r="V15" s="535"/>
      <c r="W15" s="521" t="s">
        <v>148</v>
      </c>
      <c r="X15" s="443"/>
      <c r="Y15" s="443"/>
      <c r="Z15" s="443"/>
      <c r="AA15" s="443"/>
      <c r="AB15" s="444"/>
      <c r="AC15" s="406">
        <v>3589</v>
      </c>
      <c r="AD15" s="407"/>
      <c r="AE15" s="407"/>
      <c r="AF15" s="407"/>
      <c r="AG15" s="408"/>
      <c r="AH15" s="406">
        <v>3681</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3400020</v>
      </c>
      <c r="BO15" s="426"/>
      <c r="BP15" s="426"/>
      <c r="BQ15" s="426"/>
      <c r="BR15" s="426"/>
      <c r="BS15" s="426"/>
      <c r="BT15" s="426"/>
      <c r="BU15" s="427"/>
      <c r="BV15" s="425">
        <v>3325884</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25</v>
      </c>
      <c r="AD16" s="527"/>
      <c r="AE16" s="527"/>
      <c r="AF16" s="527"/>
      <c r="AG16" s="528"/>
      <c r="AH16" s="526">
        <v>25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9783110</v>
      </c>
      <c r="BO16" s="431"/>
      <c r="BP16" s="431"/>
      <c r="BQ16" s="431"/>
      <c r="BR16" s="431"/>
      <c r="BS16" s="431"/>
      <c r="BT16" s="431"/>
      <c r="BU16" s="432"/>
      <c r="BV16" s="430">
        <v>9292655</v>
      </c>
      <c r="BW16" s="431"/>
      <c r="BX16" s="431"/>
      <c r="BY16" s="431"/>
      <c r="BZ16" s="431"/>
      <c r="CA16" s="431"/>
      <c r="CB16" s="431"/>
      <c r="CC16" s="432"/>
      <c r="CD16" s="200"/>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5"/>
      <c r="DK16" s="185"/>
      <c r="DL16" s="185"/>
      <c r="DM16" s="185"/>
      <c r="DN16" s="185"/>
      <c r="DO16" s="185"/>
    </row>
    <row r="17" spans="1:119" ht="18.75" customHeight="1" thickBot="1" x14ac:dyDescent="0.2">
      <c r="A17" s="186"/>
      <c r="B17" s="552"/>
      <c r="C17" s="553"/>
      <c r="D17" s="553"/>
      <c r="E17" s="553"/>
      <c r="F17" s="553"/>
      <c r="G17" s="553"/>
      <c r="H17" s="553"/>
      <c r="I17" s="553"/>
      <c r="J17" s="553"/>
      <c r="K17" s="554"/>
      <c r="L17" s="201"/>
      <c r="M17" s="515" t="s">
        <v>154</v>
      </c>
      <c r="N17" s="516"/>
      <c r="O17" s="516"/>
      <c r="P17" s="516"/>
      <c r="Q17" s="517"/>
      <c r="R17" s="518" t="s">
        <v>155</v>
      </c>
      <c r="S17" s="519"/>
      <c r="T17" s="519"/>
      <c r="U17" s="519"/>
      <c r="V17" s="520"/>
      <c r="W17" s="521" t="s">
        <v>156</v>
      </c>
      <c r="X17" s="443"/>
      <c r="Y17" s="443"/>
      <c r="Z17" s="443"/>
      <c r="AA17" s="443"/>
      <c r="AB17" s="444"/>
      <c r="AC17" s="406">
        <v>8538</v>
      </c>
      <c r="AD17" s="407"/>
      <c r="AE17" s="407"/>
      <c r="AF17" s="407"/>
      <c r="AG17" s="408"/>
      <c r="AH17" s="406">
        <v>8876</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4259656</v>
      </c>
      <c r="BO17" s="431"/>
      <c r="BP17" s="431"/>
      <c r="BQ17" s="431"/>
      <c r="BR17" s="431"/>
      <c r="BS17" s="431"/>
      <c r="BT17" s="431"/>
      <c r="BU17" s="432"/>
      <c r="BV17" s="430">
        <v>4209252</v>
      </c>
      <c r="BW17" s="431"/>
      <c r="BX17" s="431"/>
      <c r="BY17" s="431"/>
      <c r="BZ17" s="431"/>
      <c r="CA17" s="431"/>
      <c r="CB17" s="431"/>
      <c r="CC17" s="432"/>
      <c r="CD17" s="200"/>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5"/>
      <c r="DK17" s="185"/>
      <c r="DL17" s="185"/>
      <c r="DM17" s="185"/>
      <c r="DN17" s="185"/>
      <c r="DO17" s="185"/>
    </row>
    <row r="18" spans="1:119" ht="18.75" customHeight="1" thickBot="1" x14ac:dyDescent="0.2">
      <c r="A18" s="186"/>
      <c r="B18" s="492" t="s">
        <v>158</v>
      </c>
      <c r="C18" s="493"/>
      <c r="D18" s="493"/>
      <c r="E18" s="494"/>
      <c r="F18" s="494"/>
      <c r="G18" s="494"/>
      <c r="H18" s="494"/>
      <c r="I18" s="494"/>
      <c r="J18" s="494"/>
      <c r="K18" s="494"/>
      <c r="L18" s="495">
        <v>292.02</v>
      </c>
      <c r="M18" s="495"/>
      <c r="N18" s="495"/>
      <c r="O18" s="495"/>
      <c r="P18" s="495"/>
      <c r="Q18" s="495"/>
      <c r="R18" s="496"/>
      <c r="S18" s="496"/>
      <c r="T18" s="496"/>
      <c r="U18" s="496"/>
      <c r="V18" s="497"/>
      <c r="W18" s="511"/>
      <c r="X18" s="512"/>
      <c r="Y18" s="512"/>
      <c r="Z18" s="512"/>
      <c r="AA18" s="512"/>
      <c r="AB18" s="522"/>
      <c r="AC18" s="394">
        <v>59.4</v>
      </c>
      <c r="AD18" s="395"/>
      <c r="AE18" s="395"/>
      <c r="AF18" s="395"/>
      <c r="AG18" s="498"/>
      <c r="AH18" s="394">
        <v>60.3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10550905</v>
      </c>
      <c r="BO18" s="431"/>
      <c r="BP18" s="431"/>
      <c r="BQ18" s="431"/>
      <c r="BR18" s="431"/>
      <c r="BS18" s="431"/>
      <c r="BT18" s="431"/>
      <c r="BU18" s="432"/>
      <c r="BV18" s="430">
        <v>10673254</v>
      </c>
      <c r="BW18" s="431"/>
      <c r="BX18" s="431"/>
      <c r="BY18" s="431"/>
      <c r="BZ18" s="431"/>
      <c r="CA18" s="431"/>
      <c r="CB18" s="431"/>
      <c r="CC18" s="432"/>
      <c r="CD18" s="200"/>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5"/>
      <c r="DK18" s="185"/>
      <c r="DL18" s="185"/>
      <c r="DM18" s="185"/>
      <c r="DN18" s="185"/>
      <c r="DO18" s="185"/>
    </row>
    <row r="19" spans="1:119" ht="18.75" customHeight="1" thickBot="1" x14ac:dyDescent="0.2">
      <c r="A19" s="186"/>
      <c r="B19" s="492" t="s">
        <v>160</v>
      </c>
      <c r="C19" s="493"/>
      <c r="D19" s="493"/>
      <c r="E19" s="494"/>
      <c r="F19" s="494"/>
      <c r="G19" s="494"/>
      <c r="H19" s="494"/>
      <c r="I19" s="494"/>
      <c r="J19" s="494"/>
      <c r="K19" s="494"/>
      <c r="L19" s="500">
        <v>96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13608206</v>
      </c>
      <c r="BO19" s="431"/>
      <c r="BP19" s="431"/>
      <c r="BQ19" s="431"/>
      <c r="BR19" s="431"/>
      <c r="BS19" s="431"/>
      <c r="BT19" s="431"/>
      <c r="BU19" s="432"/>
      <c r="BV19" s="430">
        <v>12845698</v>
      </c>
      <c r="BW19" s="431"/>
      <c r="BX19" s="431"/>
      <c r="BY19" s="431"/>
      <c r="BZ19" s="431"/>
      <c r="CA19" s="431"/>
      <c r="CB19" s="431"/>
      <c r="CC19" s="432"/>
      <c r="CD19" s="200"/>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5"/>
      <c r="DK19" s="185"/>
      <c r="DL19" s="185"/>
      <c r="DM19" s="185"/>
      <c r="DN19" s="185"/>
      <c r="DO19" s="185"/>
    </row>
    <row r="20" spans="1:119" ht="18.75" customHeight="1" thickBot="1" x14ac:dyDescent="0.2">
      <c r="A20" s="186"/>
      <c r="B20" s="492" t="s">
        <v>162</v>
      </c>
      <c r="C20" s="493"/>
      <c r="D20" s="493"/>
      <c r="E20" s="494"/>
      <c r="F20" s="494"/>
      <c r="G20" s="494"/>
      <c r="H20" s="494"/>
      <c r="I20" s="494"/>
      <c r="J20" s="494"/>
      <c r="K20" s="494"/>
      <c r="L20" s="500">
        <v>10897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0"/>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5"/>
      <c r="DK20" s="185"/>
      <c r="DL20" s="185"/>
      <c r="DM20" s="185"/>
      <c r="DN20" s="185"/>
      <c r="DO20" s="185"/>
    </row>
    <row r="21" spans="1:119" ht="18.75" customHeight="1" x14ac:dyDescent="0.15">
      <c r="A21" s="186"/>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0"/>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5"/>
      <c r="DK21" s="185"/>
      <c r="DL21" s="185"/>
      <c r="DM21" s="185"/>
      <c r="DN21" s="185"/>
      <c r="DO21" s="185"/>
    </row>
    <row r="22" spans="1:119" ht="18.75" customHeight="1" thickBot="1" x14ac:dyDescent="0.2">
      <c r="A22" s="186"/>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0"/>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5"/>
      <c r="DK22" s="185"/>
      <c r="DL22" s="185"/>
      <c r="DM22" s="185"/>
      <c r="DN22" s="185"/>
      <c r="DO22" s="185"/>
    </row>
    <row r="23" spans="1:119" ht="18.75" customHeight="1" x14ac:dyDescent="0.15">
      <c r="A23" s="186"/>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28759394</v>
      </c>
      <c r="BO23" s="431"/>
      <c r="BP23" s="431"/>
      <c r="BQ23" s="431"/>
      <c r="BR23" s="431"/>
      <c r="BS23" s="431"/>
      <c r="BT23" s="431"/>
      <c r="BU23" s="432"/>
      <c r="BV23" s="430">
        <v>27713005</v>
      </c>
      <c r="BW23" s="431"/>
      <c r="BX23" s="431"/>
      <c r="BY23" s="431"/>
      <c r="BZ23" s="431"/>
      <c r="CA23" s="431"/>
      <c r="CB23" s="431"/>
      <c r="CC23" s="432"/>
      <c r="CD23" s="200"/>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5"/>
      <c r="DK23" s="185"/>
      <c r="DL23" s="185"/>
      <c r="DM23" s="185"/>
      <c r="DN23" s="185"/>
      <c r="DO23" s="185"/>
    </row>
    <row r="24" spans="1:119" ht="18.75" customHeight="1" thickBot="1" x14ac:dyDescent="0.2">
      <c r="A24" s="186"/>
      <c r="B24" s="462"/>
      <c r="C24" s="463"/>
      <c r="D24" s="464"/>
      <c r="E24" s="403" t="s">
        <v>171</v>
      </c>
      <c r="F24" s="404"/>
      <c r="G24" s="404"/>
      <c r="H24" s="404"/>
      <c r="I24" s="404"/>
      <c r="J24" s="404"/>
      <c r="K24" s="405"/>
      <c r="L24" s="406">
        <v>1</v>
      </c>
      <c r="M24" s="407"/>
      <c r="N24" s="407"/>
      <c r="O24" s="407"/>
      <c r="P24" s="408"/>
      <c r="Q24" s="406">
        <v>8110</v>
      </c>
      <c r="R24" s="407"/>
      <c r="S24" s="407"/>
      <c r="T24" s="407"/>
      <c r="U24" s="407"/>
      <c r="V24" s="408"/>
      <c r="W24" s="472"/>
      <c r="X24" s="463"/>
      <c r="Y24" s="464"/>
      <c r="Z24" s="403" t="s">
        <v>172</v>
      </c>
      <c r="AA24" s="404"/>
      <c r="AB24" s="404"/>
      <c r="AC24" s="404"/>
      <c r="AD24" s="404"/>
      <c r="AE24" s="404"/>
      <c r="AF24" s="404"/>
      <c r="AG24" s="405"/>
      <c r="AH24" s="406">
        <v>344</v>
      </c>
      <c r="AI24" s="407"/>
      <c r="AJ24" s="407"/>
      <c r="AK24" s="407"/>
      <c r="AL24" s="408"/>
      <c r="AM24" s="406">
        <v>1037504</v>
      </c>
      <c r="AN24" s="407"/>
      <c r="AO24" s="407"/>
      <c r="AP24" s="407"/>
      <c r="AQ24" s="407"/>
      <c r="AR24" s="408"/>
      <c r="AS24" s="406">
        <v>3016</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25506179</v>
      </c>
      <c r="BO24" s="431"/>
      <c r="BP24" s="431"/>
      <c r="BQ24" s="431"/>
      <c r="BR24" s="431"/>
      <c r="BS24" s="431"/>
      <c r="BT24" s="431"/>
      <c r="BU24" s="432"/>
      <c r="BV24" s="430">
        <v>23769287</v>
      </c>
      <c r="BW24" s="431"/>
      <c r="BX24" s="431"/>
      <c r="BY24" s="431"/>
      <c r="BZ24" s="431"/>
      <c r="CA24" s="431"/>
      <c r="CB24" s="431"/>
      <c r="CC24" s="432"/>
      <c r="CD24" s="200"/>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5"/>
      <c r="DK24" s="185"/>
      <c r="DL24" s="185"/>
      <c r="DM24" s="185"/>
      <c r="DN24" s="185"/>
      <c r="DO24" s="185"/>
    </row>
    <row r="25" spans="1:119" s="185" customFormat="1" ht="18.75" customHeight="1" x14ac:dyDescent="0.15">
      <c r="A25" s="186"/>
      <c r="B25" s="462"/>
      <c r="C25" s="463"/>
      <c r="D25" s="464"/>
      <c r="E25" s="403" t="s">
        <v>174</v>
      </c>
      <c r="F25" s="404"/>
      <c r="G25" s="404"/>
      <c r="H25" s="404"/>
      <c r="I25" s="404"/>
      <c r="J25" s="404"/>
      <c r="K25" s="405"/>
      <c r="L25" s="406">
        <v>1</v>
      </c>
      <c r="M25" s="407"/>
      <c r="N25" s="407"/>
      <c r="O25" s="407"/>
      <c r="P25" s="408"/>
      <c r="Q25" s="406">
        <v>6840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176</v>
      </c>
      <c r="AN25" s="407"/>
      <c r="AO25" s="407"/>
      <c r="AP25" s="407"/>
      <c r="AQ25" s="407"/>
      <c r="AR25" s="408"/>
      <c r="AS25" s="406" t="s">
        <v>176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2509257</v>
      </c>
      <c r="BO25" s="426"/>
      <c r="BP25" s="426"/>
      <c r="BQ25" s="426"/>
      <c r="BR25" s="426"/>
      <c r="BS25" s="426"/>
      <c r="BT25" s="426"/>
      <c r="BU25" s="427"/>
      <c r="BV25" s="425">
        <v>5267920</v>
      </c>
      <c r="BW25" s="426"/>
      <c r="BX25" s="426"/>
      <c r="BY25" s="426"/>
      <c r="BZ25" s="426"/>
      <c r="CA25" s="426"/>
      <c r="CB25" s="426"/>
      <c r="CC25" s="427"/>
      <c r="CD25" s="200"/>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5" customFormat="1" ht="18.75" customHeight="1" x14ac:dyDescent="0.15">
      <c r="A26" s="186"/>
      <c r="B26" s="462"/>
      <c r="C26" s="463"/>
      <c r="D26" s="464"/>
      <c r="E26" s="403" t="s">
        <v>178</v>
      </c>
      <c r="F26" s="404"/>
      <c r="G26" s="404"/>
      <c r="H26" s="404"/>
      <c r="I26" s="404"/>
      <c r="J26" s="404"/>
      <c r="K26" s="405"/>
      <c r="L26" s="406">
        <v>1</v>
      </c>
      <c r="M26" s="407"/>
      <c r="N26" s="407"/>
      <c r="O26" s="407"/>
      <c r="P26" s="408"/>
      <c r="Q26" s="406">
        <v>6060</v>
      </c>
      <c r="R26" s="407"/>
      <c r="S26" s="407"/>
      <c r="T26" s="407"/>
      <c r="U26" s="407"/>
      <c r="V26" s="408"/>
      <c r="W26" s="472"/>
      <c r="X26" s="463"/>
      <c r="Y26" s="464"/>
      <c r="Z26" s="403" t="s">
        <v>179</v>
      </c>
      <c r="AA26" s="485"/>
      <c r="AB26" s="485"/>
      <c r="AC26" s="485"/>
      <c r="AD26" s="485"/>
      <c r="AE26" s="485"/>
      <c r="AF26" s="485"/>
      <c r="AG26" s="486"/>
      <c r="AH26" s="406">
        <v>18</v>
      </c>
      <c r="AI26" s="407"/>
      <c r="AJ26" s="407"/>
      <c r="AK26" s="407"/>
      <c r="AL26" s="408"/>
      <c r="AM26" s="406">
        <v>60552</v>
      </c>
      <c r="AN26" s="407"/>
      <c r="AO26" s="407"/>
      <c r="AP26" s="407"/>
      <c r="AQ26" s="407"/>
      <c r="AR26" s="408"/>
      <c r="AS26" s="406">
        <v>3364</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0"/>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6"/>
      <c r="B27" s="462"/>
      <c r="C27" s="463"/>
      <c r="D27" s="464"/>
      <c r="E27" s="403" t="s">
        <v>181</v>
      </c>
      <c r="F27" s="404"/>
      <c r="G27" s="404"/>
      <c r="H27" s="404"/>
      <c r="I27" s="404"/>
      <c r="J27" s="404"/>
      <c r="K27" s="405"/>
      <c r="L27" s="406">
        <v>1</v>
      </c>
      <c r="M27" s="407"/>
      <c r="N27" s="407"/>
      <c r="O27" s="407"/>
      <c r="P27" s="408"/>
      <c r="Q27" s="406">
        <v>5380</v>
      </c>
      <c r="R27" s="407"/>
      <c r="S27" s="407"/>
      <c r="T27" s="407"/>
      <c r="U27" s="407"/>
      <c r="V27" s="408"/>
      <c r="W27" s="472"/>
      <c r="X27" s="463"/>
      <c r="Y27" s="464"/>
      <c r="Z27" s="403" t="s">
        <v>182</v>
      </c>
      <c r="AA27" s="404"/>
      <c r="AB27" s="404"/>
      <c r="AC27" s="404"/>
      <c r="AD27" s="404"/>
      <c r="AE27" s="404"/>
      <c r="AF27" s="404"/>
      <c r="AG27" s="405"/>
      <c r="AH27" s="406">
        <v>8</v>
      </c>
      <c r="AI27" s="407"/>
      <c r="AJ27" s="407"/>
      <c r="AK27" s="407"/>
      <c r="AL27" s="408"/>
      <c r="AM27" s="406">
        <v>23624</v>
      </c>
      <c r="AN27" s="407"/>
      <c r="AO27" s="407"/>
      <c r="AP27" s="407"/>
      <c r="AQ27" s="407"/>
      <c r="AR27" s="408"/>
      <c r="AS27" s="406">
        <v>2953</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633297</v>
      </c>
      <c r="BO27" s="434"/>
      <c r="BP27" s="434"/>
      <c r="BQ27" s="434"/>
      <c r="BR27" s="434"/>
      <c r="BS27" s="434"/>
      <c r="BT27" s="434"/>
      <c r="BU27" s="435"/>
      <c r="BV27" s="433">
        <v>633297</v>
      </c>
      <c r="BW27" s="434"/>
      <c r="BX27" s="434"/>
      <c r="BY27" s="434"/>
      <c r="BZ27" s="434"/>
      <c r="CA27" s="434"/>
      <c r="CB27" s="434"/>
      <c r="CC27" s="435"/>
      <c r="CD27" s="202"/>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5"/>
      <c r="DK27" s="185"/>
      <c r="DL27" s="185"/>
      <c r="DM27" s="185"/>
      <c r="DN27" s="185"/>
      <c r="DO27" s="185"/>
    </row>
    <row r="28" spans="1:119" ht="18.75" customHeight="1" x14ac:dyDescent="0.15">
      <c r="A28" s="186"/>
      <c r="B28" s="462"/>
      <c r="C28" s="463"/>
      <c r="D28" s="464"/>
      <c r="E28" s="403" t="s">
        <v>184</v>
      </c>
      <c r="F28" s="404"/>
      <c r="G28" s="404"/>
      <c r="H28" s="404"/>
      <c r="I28" s="404"/>
      <c r="J28" s="404"/>
      <c r="K28" s="405"/>
      <c r="L28" s="406">
        <v>1</v>
      </c>
      <c r="M28" s="407"/>
      <c r="N28" s="407"/>
      <c r="O28" s="407"/>
      <c r="P28" s="408"/>
      <c r="Q28" s="406">
        <v>4690</v>
      </c>
      <c r="R28" s="407"/>
      <c r="S28" s="407"/>
      <c r="T28" s="407"/>
      <c r="U28" s="407"/>
      <c r="V28" s="408"/>
      <c r="W28" s="472"/>
      <c r="X28" s="463"/>
      <c r="Y28" s="464"/>
      <c r="Z28" s="403" t="s">
        <v>185</v>
      </c>
      <c r="AA28" s="404"/>
      <c r="AB28" s="404"/>
      <c r="AC28" s="404"/>
      <c r="AD28" s="404"/>
      <c r="AE28" s="404"/>
      <c r="AF28" s="404"/>
      <c r="AG28" s="405"/>
      <c r="AH28" s="406" t="s">
        <v>176</v>
      </c>
      <c r="AI28" s="407"/>
      <c r="AJ28" s="407"/>
      <c r="AK28" s="407"/>
      <c r="AL28" s="408"/>
      <c r="AM28" s="406" t="s">
        <v>176</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1343150</v>
      </c>
      <c r="BO28" s="426"/>
      <c r="BP28" s="426"/>
      <c r="BQ28" s="426"/>
      <c r="BR28" s="426"/>
      <c r="BS28" s="426"/>
      <c r="BT28" s="426"/>
      <c r="BU28" s="427"/>
      <c r="BV28" s="425">
        <v>1342964</v>
      </c>
      <c r="BW28" s="426"/>
      <c r="BX28" s="426"/>
      <c r="BY28" s="426"/>
      <c r="BZ28" s="426"/>
      <c r="CA28" s="426"/>
      <c r="CB28" s="426"/>
      <c r="CC28" s="427"/>
      <c r="CD28" s="200"/>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5"/>
      <c r="DK28" s="185"/>
      <c r="DL28" s="185"/>
      <c r="DM28" s="185"/>
      <c r="DN28" s="185"/>
      <c r="DO28" s="185"/>
    </row>
    <row r="29" spans="1:119" ht="18.75" customHeight="1" x14ac:dyDescent="0.15">
      <c r="A29" s="186"/>
      <c r="B29" s="462"/>
      <c r="C29" s="463"/>
      <c r="D29" s="464"/>
      <c r="E29" s="403" t="s">
        <v>187</v>
      </c>
      <c r="F29" s="404"/>
      <c r="G29" s="404"/>
      <c r="H29" s="404"/>
      <c r="I29" s="404"/>
      <c r="J29" s="404"/>
      <c r="K29" s="405"/>
      <c r="L29" s="406">
        <v>10</v>
      </c>
      <c r="M29" s="407"/>
      <c r="N29" s="407"/>
      <c r="O29" s="407"/>
      <c r="P29" s="408"/>
      <c r="Q29" s="406">
        <v>4180</v>
      </c>
      <c r="R29" s="407"/>
      <c r="S29" s="407"/>
      <c r="T29" s="407"/>
      <c r="U29" s="407"/>
      <c r="V29" s="408"/>
      <c r="W29" s="473"/>
      <c r="X29" s="474"/>
      <c r="Y29" s="475"/>
      <c r="Z29" s="403" t="s">
        <v>188</v>
      </c>
      <c r="AA29" s="404"/>
      <c r="AB29" s="404"/>
      <c r="AC29" s="404"/>
      <c r="AD29" s="404"/>
      <c r="AE29" s="404"/>
      <c r="AF29" s="404"/>
      <c r="AG29" s="405"/>
      <c r="AH29" s="406">
        <v>352</v>
      </c>
      <c r="AI29" s="407"/>
      <c r="AJ29" s="407"/>
      <c r="AK29" s="407"/>
      <c r="AL29" s="408"/>
      <c r="AM29" s="406">
        <v>1061128</v>
      </c>
      <c r="AN29" s="407"/>
      <c r="AO29" s="407"/>
      <c r="AP29" s="407"/>
      <c r="AQ29" s="407"/>
      <c r="AR29" s="408"/>
      <c r="AS29" s="406">
        <v>3015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648264</v>
      </c>
      <c r="BO29" s="431"/>
      <c r="BP29" s="431"/>
      <c r="BQ29" s="431"/>
      <c r="BR29" s="431"/>
      <c r="BS29" s="431"/>
      <c r="BT29" s="431"/>
      <c r="BU29" s="432"/>
      <c r="BV29" s="430">
        <v>802077</v>
      </c>
      <c r="BW29" s="431"/>
      <c r="BX29" s="431"/>
      <c r="BY29" s="431"/>
      <c r="BZ29" s="431"/>
      <c r="CA29" s="431"/>
      <c r="CB29" s="431"/>
      <c r="CC29" s="432"/>
      <c r="CD29" s="202"/>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5"/>
      <c r="DK29" s="185"/>
      <c r="DL29" s="185"/>
      <c r="DM29" s="185"/>
      <c r="DN29" s="185"/>
      <c r="DO29" s="185"/>
    </row>
    <row r="30" spans="1:119" ht="18.75" customHeight="1" thickBot="1" x14ac:dyDescent="0.2">
      <c r="A30" s="186"/>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96.8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2527316</v>
      </c>
      <c r="BO30" s="434"/>
      <c r="BP30" s="434"/>
      <c r="BQ30" s="434"/>
      <c r="BR30" s="434"/>
      <c r="BS30" s="434"/>
      <c r="BT30" s="434"/>
      <c r="BU30" s="435"/>
      <c r="BV30" s="433">
        <v>2500951</v>
      </c>
      <c r="BW30" s="434"/>
      <c r="BX30" s="434"/>
      <c r="BY30" s="434"/>
      <c r="BZ30" s="434"/>
      <c r="CA30" s="434"/>
      <c r="CB30" s="434"/>
      <c r="CC30" s="43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3" t="s">
        <v>197</v>
      </c>
      <c r="D33" s="393"/>
      <c r="E33" s="392" t="s">
        <v>198</v>
      </c>
      <c r="F33" s="392"/>
      <c r="G33" s="392"/>
      <c r="H33" s="392"/>
      <c r="I33" s="392"/>
      <c r="J33" s="392"/>
      <c r="K33" s="392"/>
      <c r="L33" s="392"/>
      <c r="M33" s="392"/>
      <c r="N33" s="392"/>
      <c r="O33" s="392"/>
      <c r="P33" s="392"/>
      <c r="Q33" s="392"/>
      <c r="R33" s="392"/>
      <c r="S33" s="392"/>
      <c r="T33" s="215"/>
      <c r="U33" s="393" t="s">
        <v>197</v>
      </c>
      <c r="V33" s="393"/>
      <c r="W33" s="392" t="s">
        <v>199</v>
      </c>
      <c r="X33" s="392"/>
      <c r="Y33" s="392"/>
      <c r="Z33" s="392"/>
      <c r="AA33" s="392"/>
      <c r="AB33" s="392"/>
      <c r="AC33" s="392"/>
      <c r="AD33" s="392"/>
      <c r="AE33" s="392"/>
      <c r="AF33" s="392"/>
      <c r="AG33" s="392"/>
      <c r="AH33" s="392"/>
      <c r="AI33" s="392"/>
      <c r="AJ33" s="392"/>
      <c r="AK33" s="392"/>
      <c r="AL33" s="215"/>
      <c r="AM33" s="393" t="s">
        <v>200</v>
      </c>
      <c r="AN33" s="393"/>
      <c r="AO33" s="392" t="s">
        <v>201</v>
      </c>
      <c r="AP33" s="392"/>
      <c r="AQ33" s="392"/>
      <c r="AR33" s="392"/>
      <c r="AS33" s="392"/>
      <c r="AT33" s="392"/>
      <c r="AU33" s="392"/>
      <c r="AV33" s="392"/>
      <c r="AW33" s="392"/>
      <c r="AX33" s="392"/>
      <c r="AY33" s="392"/>
      <c r="AZ33" s="392"/>
      <c r="BA33" s="392"/>
      <c r="BB33" s="392"/>
      <c r="BC33" s="392"/>
      <c r="BD33" s="216"/>
      <c r="BE33" s="392" t="s">
        <v>202</v>
      </c>
      <c r="BF33" s="392"/>
      <c r="BG33" s="392" t="s">
        <v>203</v>
      </c>
      <c r="BH33" s="392"/>
      <c r="BI33" s="392"/>
      <c r="BJ33" s="392"/>
      <c r="BK33" s="392"/>
      <c r="BL33" s="392"/>
      <c r="BM33" s="392"/>
      <c r="BN33" s="392"/>
      <c r="BO33" s="392"/>
      <c r="BP33" s="392"/>
      <c r="BQ33" s="392"/>
      <c r="BR33" s="392"/>
      <c r="BS33" s="392"/>
      <c r="BT33" s="392"/>
      <c r="BU33" s="392"/>
      <c r="BV33" s="216"/>
      <c r="BW33" s="393" t="s">
        <v>202</v>
      </c>
      <c r="BX33" s="393"/>
      <c r="BY33" s="392" t="s">
        <v>204</v>
      </c>
      <c r="BZ33" s="392"/>
      <c r="CA33" s="392"/>
      <c r="CB33" s="392"/>
      <c r="CC33" s="392"/>
      <c r="CD33" s="392"/>
      <c r="CE33" s="392"/>
      <c r="CF33" s="392"/>
      <c r="CG33" s="392"/>
      <c r="CH33" s="392"/>
      <c r="CI33" s="392"/>
      <c r="CJ33" s="392"/>
      <c r="CK33" s="392"/>
      <c r="CL33" s="392"/>
      <c r="CM33" s="392"/>
      <c r="CN33" s="215"/>
      <c r="CO33" s="393" t="s">
        <v>205</v>
      </c>
      <c r="CP33" s="393"/>
      <c r="CQ33" s="392" t="s">
        <v>206</v>
      </c>
      <c r="CR33" s="392"/>
      <c r="CS33" s="392"/>
      <c r="CT33" s="392"/>
      <c r="CU33" s="392"/>
      <c r="CV33" s="392"/>
      <c r="CW33" s="392"/>
      <c r="CX33" s="392"/>
      <c r="CY33" s="392"/>
      <c r="CZ33" s="392"/>
      <c r="DA33" s="392"/>
      <c r="DB33" s="392"/>
      <c r="DC33" s="392"/>
      <c r="DD33" s="392"/>
      <c r="DE33" s="392"/>
      <c r="DF33" s="215"/>
      <c r="DG33" s="391" t="s">
        <v>207</v>
      </c>
      <c r="DH33" s="391"/>
      <c r="DI33" s="217"/>
      <c r="DJ33" s="185"/>
      <c r="DK33" s="185"/>
      <c r="DL33" s="185"/>
      <c r="DM33" s="185"/>
      <c r="DN33" s="185"/>
      <c r="DO33" s="185"/>
    </row>
    <row r="34" spans="1:119" ht="32.25" customHeight="1" x14ac:dyDescent="0.15">
      <c r="A34" s="186"/>
      <c r="B34" s="212"/>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3"/>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3"/>
      <c r="AM34" s="389">
        <f>IF(AO34="","",MAX(C34:D43,U34:V43)+1)</f>
        <v>7</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3"/>
      <c r="BE34" s="389">
        <f>IF(BG34="","",MAX(C34:D43,U34:V43,AM34:AN43)+1)</f>
        <v>9</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3"/>
      <c r="BW34" s="389">
        <f>IF(BY34="","",MAX(C34:D43,U34:V43,AM34:AN43,BE34:BF43)+1)</f>
        <v>10</v>
      </c>
      <c r="BX34" s="389"/>
      <c r="BY34" s="388" t="str">
        <f>IF('各会計、関係団体の財政状況及び健全化判断比率'!B68="","",'各会計、関係団体の財政状況及び健全化判断比率'!B68)</f>
        <v>奈良県市町村総合事務組合</v>
      </c>
      <c r="BZ34" s="388"/>
      <c r="CA34" s="388"/>
      <c r="CB34" s="388"/>
      <c r="CC34" s="388"/>
      <c r="CD34" s="388"/>
      <c r="CE34" s="388"/>
      <c r="CF34" s="388"/>
      <c r="CG34" s="388"/>
      <c r="CH34" s="388"/>
      <c r="CI34" s="388"/>
      <c r="CJ34" s="388"/>
      <c r="CK34" s="388"/>
      <c r="CL34" s="388"/>
      <c r="CM34" s="388"/>
      <c r="CN34" s="213"/>
      <c r="CO34" s="389">
        <f>IF(CQ34="","",MAX(C34:D43,U34:V43,AM34:AN43,BE34:BF43,BW34:BX43)+1)</f>
        <v>17</v>
      </c>
      <c r="CP34" s="389"/>
      <c r="CQ34" s="388" t="str">
        <f>IF('各会計、関係団体の財政状況及び健全化判断比率'!BS7="","",'各会計、関係団体の財政状況及び健全化判断比率'!BS7)</f>
        <v>大塔ふるさとセンター</v>
      </c>
      <c r="CR34" s="388"/>
      <c r="CS34" s="388"/>
      <c r="CT34" s="388"/>
      <c r="CU34" s="388"/>
      <c r="CV34" s="388"/>
      <c r="CW34" s="388"/>
      <c r="CX34" s="388"/>
      <c r="CY34" s="388"/>
      <c r="CZ34" s="388"/>
      <c r="DA34" s="388"/>
      <c r="DB34" s="388"/>
      <c r="DC34" s="388"/>
      <c r="DD34" s="388"/>
      <c r="DE34" s="388"/>
      <c r="DF34" s="210"/>
      <c r="DG34" s="390" t="str">
        <f>IF('各会計、関係団体の財政状況及び健全化判断比率'!BR7="","",'各会計、関係団体の財政状況及び健全化判断比率'!BR7)</f>
        <v>○</v>
      </c>
      <c r="DH34" s="390"/>
      <c r="DI34" s="217"/>
      <c r="DJ34" s="185"/>
      <c r="DK34" s="185"/>
      <c r="DL34" s="185"/>
      <c r="DM34" s="185"/>
      <c r="DN34" s="185"/>
      <c r="DO34" s="185"/>
    </row>
    <row r="35" spans="1:119" ht="32.25" customHeight="1" x14ac:dyDescent="0.15">
      <c r="A35" s="186"/>
      <c r="B35" s="212"/>
      <c r="C35" s="389">
        <f>IF(E35="","",C34+1)</f>
        <v>2</v>
      </c>
      <c r="D35" s="389"/>
      <c r="E35" s="388" t="str">
        <f>IF('各会計、関係団体の財政状況及び健全化判断比率'!B8="","",'各会計、関係団体の財政状況及び健全化判断比率'!B8)</f>
        <v>大塔診療所特別会計</v>
      </c>
      <c r="F35" s="388"/>
      <c r="G35" s="388"/>
      <c r="H35" s="388"/>
      <c r="I35" s="388"/>
      <c r="J35" s="388"/>
      <c r="K35" s="388"/>
      <c r="L35" s="388"/>
      <c r="M35" s="388"/>
      <c r="N35" s="388"/>
      <c r="O35" s="388"/>
      <c r="P35" s="388"/>
      <c r="Q35" s="388"/>
      <c r="R35" s="388"/>
      <c r="S35" s="388"/>
      <c r="T35" s="213"/>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3"/>
      <c r="AM35" s="389">
        <f t="shared" ref="AM35:AM43" si="0">IF(AO35="","",AM34+1)</f>
        <v>8</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3"/>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3"/>
      <c r="BW35" s="389">
        <f t="shared" ref="BW35:BW43" si="2">IF(BY35="","",BW34+1)</f>
        <v>11</v>
      </c>
      <c r="BX35" s="389"/>
      <c r="BY35" s="388" t="str">
        <f>IF('各会計、関係団体の財政状況及び健全化判断比率'!B69="","",'各会計、関係団体の財政状況及び健全化判断比率'!B69)</f>
        <v>奈良広域水質検査センター組合</v>
      </c>
      <c r="BZ35" s="388"/>
      <c r="CA35" s="388"/>
      <c r="CB35" s="388"/>
      <c r="CC35" s="388"/>
      <c r="CD35" s="388"/>
      <c r="CE35" s="388"/>
      <c r="CF35" s="388"/>
      <c r="CG35" s="388"/>
      <c r="CH35" s="388"/>
      <c r="CI35" s="388"/>
      <c r="CJ35" s="388"/>
      <c r="CK35" s="388"/>
      <c r="CL35" s="388"/>
      <c r="CM35" s="388"/>
      <c r="CN35" s="213"/>
      <c r="CO35" s="389">
        <f t="shared" ref="CO35:CO43" si="3">IF(CQ35="","",CO34+1)</f>
        <v>18</v>
      </c>
      <c r="CP35" s="389"/>
      <c r="CQ35" s="388" t="str">
        <f>IF('各会計、関係団体の財政状況及び健全化判断比率'!BS8="","",'各会計、関係団体の財政状況及び健全化判断比率'!BS8)</f>
        <v>五條市土地開発公社</v>
      </c>
      <c r="CR35" s="388"/>
      <c r="CS35" s="388"/>
      <c r="CT35" s="388"/>
      <c r="CU35" s="388"/>
      <c r="CV35" s="388"/>
      <c r="CW35" s="388"/>
      <c r="CX35" s="388"/>
      <c r="CY35" s="388"/>
      <c r="CZ35" s="388"/>
      <c r="DA35" s="388"/>
      <c r="DB35" s="388"/>
      <c r="DC35" s="388"/>
      <c r="DD35" s="388"/>
      <c r="DE35" s="388"/>
      <c r="DF35" s="210"/>
      <c r="DG35" s="390" t="str">
        <f>IF('各会計、関係団体の財政状況及び健全化判断比率'!BR8="","",'各会計、関係団体の財政状況及び健全化判断比率'!BR8)</f>
        <v>○</v>
      </c>
      <c r="DH35" s="390"/>
      <c r="DI35" s="217"/>
      <c r="DJ35" s="185"/>
      <c r="DK35" s="185"/>
      <c r="DL35" s="185"/>
      <c r="DM35" s="185"/>
      <c r="DN35" s="185"/>
      <c r="DO35" s="185"/>
    </row>
    <row r="36" spans="1:119" ht="32.25" customHeight="1" x14ac:dyDescent="0.15">
      <c r="A36" s="186"/>
      <c r="B36" s="212"/>
      <c r="C36" s="389">
        <f>IF(E36="","",C35+1)</f>
        <v>3</v>
      </c>
      <c r="D36" s="389"/>
      <c r="E36" s="388" t="str">
        <f>IF('各会計、関係団体の財政状況及び健全化判断比率'!B9="","",'各会計、関係団体の財政状況及び健全化判断比率'!B9)</f>
        <v>墓地事業特別会計</v>
      </c>
      <c r="F36" s="388"/>
      <c r="G36" s="388"/>
      <c r="H36" s="388"/>
      <c r="I36" s="388"/>
      <c r="J36" s="388"/>
      <c r="K36" s="388"/>
      <c r="L36" s="388"/>
      <c r="M36" s="388"/>
      <c r="N36" s="388"/>
      <c r="O36" s="388"/>
      <c r="P36" s="388"/>
      <c r="Q36" s="388"/>
      <c r="R36" s="388"/>
      <c r="S36" s="388"/>
      <c r="T36" s="213"/>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3"/>
      <c r="AM36" s="389" t="str">
        <f t="shared" si="0"/>
        <v/>
      </c>
      <c r="AN36" s="389"/>
      <c r="AO36" s="388"/>
      <c r="AP36" s="388"/>
      <c r="AQ36" s="388"/>
      <c r="AR36" s="388"/>
      <c r="AS36" s="388"/>
      <c r="AT36" s="388"/>
      <c r="AU36" s="388"/>
      <c r="AV36" s="388"/>
      <c r="AW36" s="388"/>
      <c r="AX36" s="388"/>
      <c r="AY36" s="388"/>
      <c r="AZ36" s="388"/>
      <c r="BA36" s="388"/>
      <c r="BB36" s="388"/>
      <c r="BC36" s="388"/>
      <c r="BD36" s="213"/>
      <c r="BE36" s="389" t="str">
        <f t="shared" si="1"/>
        <v/>
      </c>
      <c r="BF36" s="389"/>
      <c r="BG36" s="388"/>
      <c r="BH36" s="388"/>
      <c r="BI36" s="388"/>
      <c r="BJ36" s="388"/>
      <c r="BK36" s="388"/>
      <c r="BL36" s="388"/>
      <c r="BM36" s="388"/>
      <c r="BN36" s="388"/>
      <c r="BO36" s="388"/>
      <c r="BP36" s="388"/>
      <c r="BQ36" s="388"/>
      <c r="BR36" s="388"/>
      <c r="BS36" s="388"/>
      <c r="BT36" s="388"/>
      <c r="BU36" s="388"/>
      <c r="BV36" s="213"/>
      <c r="BW36" s="389">
        <f t="shared" si="2"/>
        <v>12</v>
      </c>
      <c r="BX36" s="389"/>
      <c r="BY36" s="388" t="str">
        <f>IF('各会計、関係団体の財政状況及び健全化判断比率'!B70="","",'各会計、関係団体の財政状況及び健全化判断比率'!B70)</f>
        <v>奈良県住宅新築資金等貸付金回収管理組合</v>
      </c>
      <c r="BZ36" s="388"/>
      <c r="CA36" s="388"/>
      <c r="CB36" s="388"/>
      <c r="CC36" s="388"/>
      <c r="CD36" s="388"/>
      <c r="CE36" s="388"/>
      <c r="CF36" s="388"/>
      <c r="CG36" s="388"/>
      <c r="CH36" s="388"/>
      <c r="CI36" s="388"/>
      <c r="CJ36" s="388"/>
      <c r="CK36" s="388"/>
      <c r="CL36" s="388"/>
      <c r="CM36" s="388"/>
      <c r="CN36" s="213"/>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0"/>
      <c r="DG36" s="390" t="str">
        <f>IF('各会計、関係団体の財政状況及び健全化判断比率'!BR9="","",'各会計、関係団体の財政状況及び健全化判断比率'!BR9)</f>
        <v/>
      </c>
      <c r="DH36" s="390"/>
      <c r="DI36" s="217"/>
      <c r="DJ36" s="185"/>
      <c r="DK36" s="185"/>
      <c r="DL36" s="185"/>
      <c r="DM36" s="185"/>
      <c r="DN36" s="185"/>
      <c r="DO36" s="185"/>
    </row>
    <row r="37" spans="1:119" ht="32.25" customHeight="1" x14ac:dyDescent="0.15">
      <c r="A37" s="186"/>
      <c r="B37" s="212"/>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3"/>
      <c r="U37" s="389" t="str">
        <f t="shared" si="4"/>
        <v/>
      </c>
      <c r="V37" s="389"/>
      <c r="W37" s="388"/>
      <c r="X37" s="388"/>
      <c r="Y37" s="388"/>
      <c r="Z37" s="388"/>
      <c r="AA37" s="388"/>
      <c r="AB37" s="388"/>
      <c r="AC37" s="388"/>
      <c r="AD37" s="388"/>
      <c r="AE37" s="388"/>
      <c r="AF37" s="388"/>
      <c r="AG37" s="388"/>
      <c r="AH37" s="388"/>
      <c r="AI37" s="388"/>
      <c r="AJ37" s="388"/>
      <c r="AK37" s="388"/>
      <c r="AL37" s="213"/>
      <c r="AM37" s="389" t="str">
        <f t="shared" si="0"/>
        <v/>
      </c>
      <c r="AN37" s="389"/>
      <c r="AO37" s="388"/>
      <c r="AP37" s="388"/>
      <c r="AQ37" s="388"/>
      <c r="AR37" s="388"/>
      <c r="AS37" s="388"/>
      <c r="AT37" s="388"/>
      <c r="AU37" s="388"/>
      <c r="AV37" s="388"/>
      <c r="AW37" s="388"/>
      <c r="AX37" s="388"/>
      <c r="AY37" s="388"/>
      <c r="AZ37" s="388"/>
      <c r="BA37" s="388"/>
      <c r="BB37" s="388"/>
      <c r="BC37" s="388"/>
      <c r="BD37" s="213"/>
      <c r="BE37" s="389" t="str">
        <f t="shared" si="1"/>
        <v/>
      </c>
      <c r="BF37" s="389"/>
      <c r="BG37" s="388"/>
      <c r="BH37" s="388"/>
      <c r="BI37" s="388"/>
      <c r="BJ37" s="388"/>
      <c r="BK37" s="388"/>
      <c r="BL37" s="388"/>
      <c r="BM37" s="388"/>
      <c r="BN37" s="388"/>
      <c r="BO37" s="388"/>
      <c r="BP37" s="388"/>
      <c r="BQ37" s="388"/>
      <c r="BR37" s="388"/>
      <c r="BS37" s="388"/>
      <c r="BT37" s="388"/>
      <c r="BU37" s="388"/>
      <c r="BV37" s="213"/>
      <c r="BW37" s="389">
        <f t="shared" si="2"/>
        <v>13</v>
      </c>
      <c r="BX37" s="389"/>
      <c r="BY37" s="388" t="str">
        <f>IF('各会計、関係団体の財政状況及び健全化判断比率'!B71="","",'各会計、関係団体の財政状況及び健全化判断比率'!B71)</f>
        <v>奈良県後期高齢者医療広域連合</v>
      </c>
      <c r="BZ37" s="388"/>
      <c r="CA37" s="388"/>
      <c r="CB37" s="388"/>
      <c r="CC37" s="388"/>
      <c r="CD37" s="388"/>
      <c r="CE37" s="388"/>
      <c r="CF37" s="388"/>
      <c r="CG37" s="388"/>
      <c r="CH37" s="388"/>
      <c r="CI37" s="388"/>
      <c r="CJ37" s="388"/>
      <c r="CK37" s="388"/>
      <c r="CL37" s="388"/>
      <c r="CM37" s="388"/>
      <c r="CN37" s="213"/>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0"/>
      <c r="DG37" s="390" t="str">
        <f>IF('各会計、関係団体の財政状況及び健全化判断比率'!BR10="","",'各会計、関係団体の財政状況及び健全化判断比率'!BR10)</f>
        <v/>
      </c>
      <c r="DH37" s="390"/>
      <c r="DI37" s="217"/>
      <c r="DJ37" s="185"/>
      <c r="DK37" s="185"/>
      <c r="DL37" s="185"/>
      <c r="DM37" s="185"/>
      <c r="DN37" s="185"/>
      <c r="DO37" s="185"/>
    </row>
    <row r="38" spans="1:119" ht="32.25" customHeight="1" x14ac:dyDescent="0.15">
      <c r="A38" s="186"/>
      <c r="B38" s="212"/>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3"/>
      <c r="U38" s="389" t="str">
        <f t="shared" si="4"/>
        <v/>
      </c>
      <c r="V38" s="389"/>
      <c r="W38" s="388"/>
      <c r="X38" s="388"/>
      <c r="Y38" s="388"/>
      <c r="Z38" s="388"/>
      <c r="AA38" s="388"/>
      <c r="AB38" s="388"/>
      <c r="AC38" s="388"/>
      <c r="AD38" s="388"/>
      <c r="AE38" s="388"/>
      <c r="AF38" s="388"/>
      <c r="AG38" s="388"/>
      <c r="AH38" s="388"/>
      <c r="AI38" s="388"/>
      <c r="AJ38" s="388"/>
      <c r="AK38" s="388"/>
      <c r="AL38" s="213"/>
      <c r="AM38" s="389" t="str">
        <f t="shared" si="0"/>
        <v/>
      </c>
      <c r="AN38" s="389"/>
      <c r="AO38" s="388"/>
      <c r="AP38" s="388"/>
      <c r="AQ38" s="388"/>
      <c r="AR38" s="388"/>
      <c r="AS38" s="388"/>
      <c r="AT38" s="388"/>
      <c r="AU38" s="388"/>
      <c r="AV38" s="388"/>
      <c r="AW38" s="388"/>
      <c r="AX38" s="388"/>
      <c r="AY38" s="388"/>
      <c r="AZ38" s="388"/>
      <c r="BA38" s="388"/>
      <c r="BB38" s="388"/>
      <c r="BC38" s="388"/>
      <c r="BD38" s="213"/>
      <c r="BE38" s="389" t="str">
        <f t="shared" si="1"/>
        <v/>
      </c>
      <c r="BF38" s="389"/>
      <c r="BG38" s="388"/>
      <c r="BH38" s="388"/>
      <c r="BI38" s="388"/>
      <c r="BJ38" s="388"/>
      <c r="BK38" s="388"/>
      <c r="BL38" s="388"/>
      <c r="BM38" s="388"/>
      <c r="BN38" s="388"/>
      <c r="BO38" s="388"/>
      <c r="BP38" s="388"/>
      <c r="BQ38" s="388"/>
      <c r="BR38" s="388"/>
      <c r="BS38" s="388"/>
      <c r="BT38" s="388"/>
      <c r="BU38" s="388"/>
      <c r="BV38" s="213"/>
      <c r="BW38" s="389">
        <f t="shared" si="2"/>
        <v>14</v>
      </c>
      <c r="BX38" s="389"/>
      <c r="BY38" s="388" t="str">
        <f>IF('各会計、関係団体の財政状況及び健全化判断比率'!B72="","",'各会計、関係団体の財政状況及び健全化判断比率'!B72)</f>
        <v>やまと広域環境衛生事務組合</v>
      </c>
      <c r="BZ38" s="388"/>
      <c r="CA38" s="388"/>
      <c r="CB38" s="388"/>
      <c r="CC38" s="388"/>
      <c r="CD38" s="388"/>
      <c r="CE38" s="388"/>
      <c r="CF38" s="388"/>
      <c r="CG38" s="388"/>
      <c r="CH38" s="388"/>
      <c r="CI38" s="388"/>
      <c r="CJ38" s="388"/>
      <c r="CK38" s="388"/>
      <c r="CL38" s="388"/>
      <c r="CM38" s="388"/>
      <c r="CN38" s="213"/>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0"/>
      <c r="DG38" s="390" t="str">
        <f>IF('各会計、関係団体の財政状況及び健全化判断比率'!BR11="","",'各会計、関係団体の財政状況及び健全化判断比率'!BR11)</f>
        <v/>
      </c>
      <c r="DH38" s="390"/>
      <c r="DI38" s="217"/>
      <c r="DJ38" s="185"/>
      <c r="DK38" s="185"/>
      <c r="DL38" s="185"/>
      <c r="DM38" s="185"/>
      <c r="DN38" s="185"/>
      <c r="DO38" s="185"/>
    </row>
    <row r="39" spans="1:119" ht="32.25" customHeight="1" x14ac:dyDescent="0.15">
      <c r="A39" s="186"/>
      <c r="B39" s="212"/>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3"/>
      <c r="U39" s="389" t="str">
        <f t="shared" si="4"/>
        <v/>
      </c>
      <c r="V39" s="389"/>
      <c r="W39" s="388"/>
      <c r="X39" s="388"/>
      <c r="Y39" s="388"/>
      <c r="Z39" s="388"/>
      <c r="AA39" s="388"/>
      <c r="AB39" s="388"/>
      <c r="AC39" s="388"/>
      <c r="AD39" s="388"/>
      <c r="AE39" s="388"/>
      <c r="AF39" s="388"/>
      <c r="AG39" s="388"/>
      <c r="AH39" s="388"/>
      <c r="AI39" s="388"/>
      <c r="AJ39" s="388"/>
      <c r="AK39" s="388"/>
      <c r="AL39" s="213"/>
      <c r="AM39" s="389" t="str">
        <f t="shared" si="0"/>
        <v/>
      </c>
      <c r="AN39" s="389"/>
      <c r="AO39" s="388"/>
      <c r="AP39" s="388"/>
      <c r="AQ39" s="388"/>
      <c r="AR39" s="388"/>
      <c r="AS39" s="388"/>
      <c r="AT39" s="388"/>
      <c r="AU39" s="388"/>
      <c r="AV39" s="388"/>
      <c r="AW39" s="388"/>
      <c r="AX39" s="388"/>
      <c r="AY39" s="388"/>
      <c r="AZ39" s="388"/>
      <c r="BA39" s="388"/>
      <c r="BB39" s="388"/>
      <c r="BC39" s="388"/>
      <c r="BD39" s="213"/>
      <c r="BE39" s="389" t="str">
        <f t="shared" si="1"/>
        <v/>
      </c>
      <c r="BF39" s="389"/>
      <c r="BG39" s="388"/>
      <c r="BH39" s="388"/>
      <c r="BI39" s="388"/>
      <c r="BJ39" s="388"/>
      <c r="BK39" s="388"/>
      <c r="BL39" s="388"/>
      <c r="BM39" s="388"/>
      <c r="BN39" s="388"/>
      <c r="BO39" s="388"/>
      <c r="BP39" s="388"/>
      <c r="BQ39" s="388"/>
      <c r="BR39" s="388"/>
      <c r="BS39" s="388"/>
      <c r="BT39" s="388"/>
      <c r="BU39" s="388"/>
      <c r="BV39" s="213"/>
      <c r="BW39" s="389">
        <f t="shared" si="2"/>
        <v>15</v>
      </c>
      <c r="BX39" s="389"/>
      <c r="BY39" s="388" t="str">
        <f>IF('各会計、関係団体の財政状況及び健全化判断比率'!B73="","",'各会計、関係団体の財政状況及び健全化判断比率'!B73)</f>
        <v>南和広域医療組合</v>
      </c>
      <c r="BZ39" s="388"/>
      <c r="CA39" s="388"/>
      <c r="CB39" s="388"/>
      <c r="CC39" s="388"/>
      <c r="CD39" s="388"/>
      <c r="CE39" s="388"/>
      <c r="CF39" s="388"/>
      <c r="CG39" s="388"/>
      <c r="CH39" s="388"/>
      <c r="CI39" s="388"/>
      <c r="CJ39" s="388"/>
      <c r="CK39" s="388"/>
      <c r="CL39" s="388"/>
      <c r="CM39" s="388"/>
      <c r="CN39" s="213"/>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0"/>
      <c r="DG39" s="390" t="str">
        <f>IF('各会計、関係団体の財政状況及び健全化判断比率'!BR12="","",'各会計、関係団体の財政状況及び健全化判断比率'!BR12)</f>
        <v/>
      </c>
      <c r="DH39" s="390"/>
      <c r="DI39" s="217"/>
      <c r="DJ39" s="185"/>
      <c r="DK39" s="185"/>
      <c r="DL39" s="185"/>
      <c r="DM39" s="185"/>
      <c r="DN39" s="185"/>
      <c r="DO39" s="185"/>
    </row>
    <row r="40" spans="1:119" ht="32.25" customHeight="1" x14ac:dyDescent="0.15">
      <c r="A40" s="186"/>
      <c r="B40" s="212"/>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3"/>
      <c r="U40" s="389" t="str">
        <f t="shared" si="4"/>
        <v/>
      </c>
      <c r="V40" s="389"/>
      <c r="W40" s="388"/>
      <c r="X40" s="388"/>
      <c r="Y40" s="388"/>
      <c r="Z40" s="388"/>
      <c r="AA40" s="388"/>
      <c r="AB40" s="388"/>
      <c r="AC40" s="388"/>
      <c r="AD40" s="388"/>
      <c r="AE40" s="388"/>
      <c r="AF40" s="388"/>
      <c r="AG40" s="388"/>
      <c r="AH40" s="388"/>
      <c r="AI40" s="388"/>
      <c r="AJ40" s="388"/>
      <c r="AK40" s="388"/>
      <c r="AL40" s="213"/>
      <c r="AM40" s="389" t="str">
        <f t="shared" si="0"/>
        <v/>
      </c>
      <c r="AN40" s="389"/>
      <c r="AO40" s="388"/>
      <c r="AP40" s="388"/>
      <c r="AQ40" s="388"/>
      <c r="AR40" s="388"/>
      <c r="AS40" s="388"/>
      <c r="AT40" s="388"/>
      <c r="AU40" s="388"/>
      <c r="AV40" s="388"/>
      <c r="AW40" s="388"/>
      <c r="AX40" s="388"/>
      <c r="AY40" s="388"/>
      <c r="AZ40" s="388"/>
      <c r="BA40" s="388"/>
      <c r="BB40" s="388"/>
      <c r="BC40" s="388"/>
      <c r="BD40" s="213"/>
      <c r="BE40" s="389" t="str">
        <f t="shared" si="1"/>
        <v/>
      </c>
      <c r="BF40" s="389"/>
      <c r="BG40" s="388"/>
      <c r="BH40" s="388"/>
      <c r="BI40" s="388"/>
      <c r="BJ40" s="388"/>
      <c r="BK40" s="388"/>
      <c r="BL40" s="388"/>
      <c r="BM40" s="388"/>
      <c r="BN40" s="388"/>
      <c r="BO40" s="388"/>
      <c r="BP40" s="388"/>
      <c r="BQ40" s="388"/>
      <c r="BR40" s="388"/>
      <c r="BS40" s="388"/>
      <c r="BT40" s="388"/>
      <c r="BU40" s="388"/>
      <c r="BV40" s="213"/>
      <c r="BW40" s="389">
        <f t="shared" si="2"/>
        <v>16</v>
      </c>
      <c r="BX40" s="389"/>
      <c r="BY40" s="388" t="str">
        <f>IF('各会計、関係団体の財政状況及び健全化判断比率'!B74="","",'各会計、関係団体の財政状況及び健全化判断比率'!B74)</f>
        <v>奈良県広域消防組合</v>
      </c>
      <c r="BZ40" s="388"/>
      <c r="CA40" s="388"/>
      <c r="CB40" s="388"/>
      <c r="CC40" s="388"/>
      <c r="CD40" s="388"/>
      <c r="CE40" s="388"/>
      <c r="CF40" s="388"/>
      <c r="CG40" s="388"/>
      <c r="CH40" s="388"/>
      <c r="CI40" s="388"/>
      <c r="CJ40" s="388"/>
      <c r="CK40" s="388"/>
      <c r="CL40" s="388"/>
      <c r="CM40" s="388"/>
      <c r="CN40" s="213"/>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0"/>
      <c r="DG40" s="390" t="str">
        <f>IF('各会計、関係団体の財政状況及び健全化判断比率'!BR13="","",'各会計、関係団体の財政状況及び健全化判断比率'!BR13)</f>
        <v/>
      </c>
      <c r="DH40" s="390"/>
      <c r="DI40" s="217"/>
      <c r="DJ40" s="185"/>
      <c r="DK40" s="185"/>
      <c r="DL40" s="185"/>
      <c r="DM40" s="185"/>
      <c r="DN40" s="185"/>
      <c r="DO40" s="185"/>
    </row>
    <row r="41" spans="1:119" ht="32.25" customHeight="1" x14ac:dyDescent="0.15">
      <c r="A41" s="186"/>
      <c r="B41" s="212"/>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3"/>
      <c r="U41" s="389" t="str">
        <f t="shared" si="4"/>
        <v/>
      </c>
      <c r="V41" s="389"/>
      <c r="W41" s="388"/>
      <c r="X41" s="388"/>
      <c r="Y41" s="388"/>
      <c r="Z41" s="388"/>
      <c r="AA41" s="388"/>
      <c r="AB41" s="388"/>
      <c r="AC41" s="388"/>
      <c r="AD41" s="388"/>
      <c r="AE41" s="388"/>
      <c r="AF41" s="388"/>
      <c r="AG41" s="388"/>
      <c r="AH41" s="388"/>
      <c r="AI41" s="388"/>
      <c r="AJ41" s="388"/>
      <c r="AK41" s="388"/>
      <c r="AL41" s="213"/>
      <c r="AM41" s="389" t="str">
        <f t="shared" si="0"/>
        <v/>
      </c>
      <c r="AN41" s="389"/>
      <c r="AO41" s="388"/>
      <c r="AP41" s="388"/>
      <c r="AQ41" s="388"/>
      <c r="AR41" s="388"/>
      <c r="AS41" s="388"/>
      <c r="AT41" s="388"/>
      <c r="AU41" s="388"/>
      <c r="AV41" s="388"/>
      <c r="AW41" s="388"/>
      <c r="AX41" s="388"/>
      <c r="AY41" s="388"/>
      <c r="AZ41" s="388"/>
      <c r="BA41" s="388"/>
      <c r="BB41" s="388"/>
      <c r="BC41" s="388"/>
      <c r="BD41" s="213"/>
      <c r="BE41" s="389" t="str">
        <f t="shared" si="1"/>
        <v/>
      </c>
      <c r="BF41" s="389"/>
      <c r="BG41" s="388"/>
      <c r="BH41" s="388"/>
      <c r="BI41" s="388"/>
      <c r="BJ41" s="388"/>
      <c r="BK41" s="388"/>
      <c r="BL41" s="388"/>
      <c r="BM41" s="388"/>
      <c r="BN41" s="388"/>
      <c r="BO41" s="388"/>
      <c r="BP41" s="388"/>
      <c r="BQ41" s="388"/>
      <c r="BR41" s="388"/>
      <c r="BS41" s="388"/>
      <c r="BT41" s="388"/>
      <c r="BU41" s="388"/>
      <c r="BV41" s="213"/>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3"/>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0"/>
      <c r="DG41" s="390" t="str">
        <f>IF('各会計、関係団体の財政状況及び健全化判断比率'!BR14="","",'各会計、関係団体の財政状況及び健全化判断比率'!BR14)</f>
        <v/>
      </c>
      <c r="DH41" s="390"/>
      <c r="DI41" s="217"/>
      <c r="DJ41" s="185"/>
      <c r="DK41" s="185"/>
      <c r="DL41" s="185"/>
      <c r="DM41" s="185"/>
      <c r="DN41" s="185"/>
      <c r="DO41" s="185"/>
    </row>
    <row r="42" spans="1:119" ht="32.25" customHeight="1" x14ac:dyDescent="0.15">
      <c r="A42" s="185"/>
      <c r="B42" s="212"/>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3"/>
      <c r="U42" s="389" t="str">
        <f t="shared" si="4"/>
        <v/>
      </c>
      <c r="V42" s="389"/>
      <c r="W42" s="388"/>
      <c r="X42" s="388"/>
      <c r="Y42" s="388"/>
      <c r="Z42" s="388"/>
      <c r="AA42" s="388"/>
      <c r="AB42" s="388"/>
      <c r="AC42" s="388"/>
      <c r="AD42" s="388"/>
      <c r="AE42" s="388"/>
      <c r="AF42" s="388"/>
      <c r="AG42" s="388"/>
      <c r="AH42" s="388"/>
      <c r="AI42" s="388"/>
      <c r="AJ42" s="388"/>
      <c r="AK42" s="388"/>
      <c r="AL42" s="213"/>
      <c r="AM42" s="389" t="str">
        <f t="shared" si="0"/>
        <v/>
      </c>
      <c r="AN42" s="389"/>
      <c r="AO42" s="388"/>
      <c r="AP42" s="388"/>
      <c r="AQ42" s="388"/>
      <c r="AR42" s="388"/>
      <c r="AS42" s="388"/>
      <c r="AT42" s="388"/>
      <c r="AU42" s="388"/>
      <c r="AV42" s="388"/>
      <c r="AW42" s="388"/>
      <c r="AX42" s="388"/>
      <c r="AY42" s="388"/>
      <c r="AZ42" s="388"/>
      <c r="BA42" s="388"/>
      <c r="BB42" s="388"/>
      <c r="BC42" s="388"/>
      <c r="BD42" s="213"/>
      <c r="BE42" s="389" t="str">
        <f t="shared" si="1"/>
        <v/>
      </c>
      <c r="BF42" s="389"/>
      <c r="BG42" s="388"/>
      <c r="BH42" s="388"/>
      <c r="BI42" s="388"/>
      <c r="BJ42" s="388"/>
      <c r="BK42" s="388"/>
      <c r="BL42" s="388"/>
      <c r="BM42" s="388"/>
      <c r="BN42" s="388"/>
      <c r="BO42" s="388"/>
      <c r="BP42" s="388"/>
      <c r="BQ42" s="388"/>
      <c r="BR42" s="388"/>
      <c r="BS42" s="388"/>
      <c r="BT42" s="388"/>
      <c r="BU42" s="388"/>
      <c r="BV42" s="213"/>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3"/>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0"/>
      <c r="DG42" s="390" t="str">
        <f>IF('各会計、関係団体の財政状況及び健全化判断比率'!BR15="","",'各会計、関係団体の財政状況及び健全化判断比率'!BR15)</f>
        <v/>
      </c>
      <c r="DH42" s="390"/>
      <c r="DI42" s="217"/>
      <c r="DJ42" s="185"/>
      <c r="DK42" s="185"/>
      <c r="DL42" s="185"/>
      <c r="DM42" s="185"/>
      <c r="DN42" s="185"/>
      <c r="DO42" s="185"/>
    </row>
    <row r="43" spans="1:119" ht="32.25" customHeight="1" x14ac:dyDescent="0.15">
      <c r="A43" s="185"/>
      <c r="B43" s="212"/>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3"/>
      <c r="U43" s="389" t="str">
        <f t="shared" si="4"/>
        <v/>
      </c>
      <c r="V43" s="389"/>
      <c r="W43" s="388"/>
      <c r="X43" s="388"/>
      <c r="Y43" s="388"/>
      <c r="Z43" s="388"/>
      <c r="AA43" s="388"/>
      <c r="AB43" s="388"/>
      <c r="AC43" s="388"/>
      <c r="AD43" s="388"/>
      <c r="AE43" s="388"/>
      <c r="AF43" s="388"/>
      <c r="AG43" s="388"/>
      <c r="AH43" s="388"/>
      <c r="AI43" s="388"/>
      <c r="AJ43" s="388"/>
      <c r="AK43" s="388"/>
      <c r="AL43" s="213"/>
      <c r="AM43" s="389" t="str">
        <f t="shared" si="0"/>
        <v/>
      </c>
      <c r="AN43" s="389"/>
      <c r="AO43" s="388"/>
      <c r="AP43" s="388"/>
      <c r="AQ43" s="388"/>
      <c r="AR43" s="388"/>
      <c r="AS43" s="388"/>
      <c r="AT43" s="388"/>
      <c r="AU43" s="388"/>
      <c r="AV43" s="388"/>
      <c r="AW43" s="388"/>
      <c r="AX43" s="388"/>
      <c r="AY43" s="388"/>
      <c r="AZ43" s="388"/>
      <c r="BA43" s="388"/>
      <c r="BB43" s="388"/>
      <c r="BC43" s="388"/>
      <c r="BD43" s="213"/>
      <c r="BE43" s="389" t="str">
        <f t="shared" si="1"/>
        <v/>
      </c>
      <c r="BF43" s="389"/>
      <c r="BG43" s="388"/>
      <c r="BH43" s="388"/>
      <c r="BI43" s="388"/>
      <c r="BJ43" s="388"/>
      <c r="BK43" s="388"/>
      <c r="BL43" s="388"/>
      <c r="BM43" s="388"/>
      <c r="BN43" s="388"/>
      <c r="BO43" s="388"/>
      <c r="BP43" s="388"/>
      <c r="BQ43" s="388"/>
      <c r="BR43" s="388"/>
      <c r="BS43" s="388"/>
      <c r="BT43" s="388"/>
      <c r="BU43" s="388"/>
      <c r="BV43" s="213"/>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3"/>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0"/>
      <c r="DG43" s="390" t="str">
        <f>IF('各会計、関係団体の財政状況及び健全化判断比率'!BR16="","",'各会計、関係団体の財政状況及び健全化判断比率'!BR16)</f>
        <v/>
      </c>
      <c r="DH43" s="390"/>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sheetData>
  <sheetProtection algorithmName="SHA-512" hashValue="Mz8xg+YRKhJMq6OccpcTf+u0ee5yqwITPTIrAkMso2Lovgalef5Kqk3BVuPh7WRaIUGPATpSMsc+i+eY2vhzew==" saltValue="irqrMMt2jPwTUzxDmH9c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3.54</v>
      </c>
      <c r="G34" s="33">
        <v>1.1499999999999999</v>
      </c>
      <c r="H34" s="33">
        <v>2.81</v>
      </c>
      <c r="I34" s="33">
        <v>1.86</v>
      </c>
      <c r="J34" s="34">
        <v>6.89</v>
      </c>
      <c r="K34" s="22"/>
      <c r="L34" s="22"/>
      <c r="M34" s="22"/>
      <c r="N34" s="22"/>
      <c r="O34" s="22"/>
      <c r="P34" s="22"/>
    </row>
    <row r="35" spans="1:16" ht="39" customHeight="1" x14ac:dyDescent="0.15">
      <c r="A35" s="22"/>
      <c r="B35" s="35"/>
      <c r="C35" s="1206" t="s">
        <v>563</v>
      </c>
      <c r="D35" s="1207"/>
      <c r="E35" s="1208"/>
      <c r="F35" s="36">
        <v>4.25</v>
      </c>
      <c r="G35" s="37">
        <v>2.92</v>
      </c>
      <c r="H35" s="37">
        <v>2.75</v>
      </c>
      <c r="I35" s="37">
        <v>4.91</v>
      </c>
      <c r="J35" s="38">
        <v>4.99</v>
      </c>
      <c r="K35" s="22"/>
      <c r="L35" s="22"/>
      <c r="M35" s="22"/>
      <c r="N35" s="22"/>
      <c r="O35" s="22"/>
      <c r="P35" s="22"/>
    </row>
    <row r="36" spans="1:16" ht="39" customHeight="1" x14ac:dyDescent="0.15">
      <c r="A36" s="22"/>
      <c r="B36" s="35"/>
      <c r="C36" s="1206" t="s">
        <v>564</v>
      </c>
      <c r="D36" s="1207"/>
      <c r="E36" s="1208"/>
      <c r="F36" s="36">
        <v>1.03</v>
      </c>
      <c r="G36" s="37">
        <v>1.46</v>
      </c>
      <c r="H36" s="37">
        <v>0.04</v>
      </c>
      <c r="I36" s="37">
        <v>0.22</v>
      </c>
      <c r="J36" s="38">
        <v>0.64</v>
      </c>
      <c r="K36" s="22"/>
      <c r="L36" s="22"/>
      <c r="M36" s="22"/>
      <c r="N36" s="22"/>
      <c r="O36" s="22"/>
      <c r="P36" s="22"/>
    </row>
    <row r="37" spans="1:16" ht="39" customHeight="1" x14ac:dyDescent="0.15">
      <c r="A37" s="22"/>
      <c r="B37" s="35"/>
      <c r="C37" s="1206" t="s">
        <v>565</v>
      </c>
      <c r="D37" s="1207"/>
      <c r="E37" s="1208"/>
      <c r="F37" s="36">
        <v>0.51</v>
      </c>
      <c r="G37" s="37">
        <v>0.55000000000000004</v>
      </c>
      <c r="H37" s="37">
        <v>0.62</v>
      </c>
      <c r="I37" s="37">
        <v>0.52</v>
      </c>
      <c r="J37" s="38">
        <v>0.19</v>
      </c>
      <c r="K37" s="22"/>
      <c r="L37" s="22"/>
      <c r="M37" s="22"/>
      <c r="N37" s="22"/>
      <c r="O37" s="22"/>
      <c r="P37" s="22"/>
    </row>
    <row r="38" spans="1:16" ht="39" customHeight="1" x14ac:dyDescent="0.15">
      <c r="A38" s="22"/>
      <c r="B38" s="35"/>
      <c r="C38" s="1206" t="s">
        <v>566</v>
      </c>
      <c r="D38" s="1207"/>
      <c r="E38" s="1208"/>
      <c r="F38" s="36" t="s">
        <v>512</v>
      </c>
      <c r="G38" s="37" t="s">
        <v>512</v>
      </c>
      <c r="H38" s="37" t="s">
        <v>512</v>
      </c>
      <c r="I38" s="37">
        <v>0.2</v>
      </c>
      <c r="J38" s="38">
        <v>0.13</v>
      </c>
      <c r="K38" s="22"/>
      <c r="L38" s="22"/>
      <c r="M38" s="22"/>
      <c r="N38" s="22"/>
      <c r="O38" s="22"/>
      <c r="P38" s="22"/>
    </row>
    <row r="39" spans="1:16" ht="39" customHeight="1" x14ac:dyDescent="0.15">
      <c r="A39" s="22"/>
      <c r="B39" s="35"/>
      <c r="C39" s="1206" t="s">
        <v>567</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568</v>
      </c>
      <c r="D40" s="1207"/>
      <c r="E40" s="1208"/>
      <c r="F40" s="36">
        <v>0</v>
      </c>
      <c r="G40" s="37">
        <v>0</v>
      </c>
      <c r="H40" s="37">
        <v>0</v>
      </c>
      <c r="I40" s="37">
        <v>0</v>
      </c>
      <c r="J40" s="38">
        <v>0</v>
      </c>
      <c r="K40" s="22"/>
      <c r="L40" s="22"/>
      <c r="M40" s="22"/>
      <c r="N40" s="22"/>
      <c r="O40" s="22"/>
      <c r="P40" s="22"/>
    </row>
    <row r="41" spans="1:16" ht="39" customHeight="1" x14ac:dyDescent="0.15">
      <c r="A41" s="22"/>
      <c r="B41" s="35"/>
      <c r="C41" s="1206" t="s">
        <v>569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v>0.11</v>
      </c>
      <c r="G43" s="42">
        <v>0</v>
      </c>
      <c r="H43" s="42">
        <v>0.24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GWqgncRx6ejQpixWmSOI5Oo6sUhcybHfWWQP4B/NT3ZoZjDxcooo+vyqtME2x+6afg0m8RhrSgDR8hMaMVMA==" saltValue="04h02cyMolNlAnhhcv/E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BG34" sqref="BG34:BU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2945</v>
      </c>
      <c r="L45" s="60">
        <v>2965</v>
      </c>
      <c r="M45" s="60">
        <v>2980</v>
      </c>
      <c r="N45" s="60">
        <v>2878</v>
      </c>
      <c r="O45" s="61">
        <v>2837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836</v>
      </c>
      <c r="L48" s="64">
        <v>876</v>
      </c>
      <c r="M48" s="64">
        <v>905</v>
      </c>
      <c r="N48" s="64">
        <v>745</v>
      </c>
      <c r="O48" s="65">
        <v>682</v>
      </c>
      <c r="P48" s="48"/>
      <c r="Q48" s="48"/>
      <c r="R48" s="48"/>
      <c r="S48" s="48"/>
      <c r="T48" s="48"/>
      <c r="U48" s="48"/>
    </row>
    <row r="49" spans="1:21" ht="30.75" customHeight="1" x14ac:dyDescent="0.15">
      <c r="A49" s="48"/>
      <c r="B49" s="1234"/>
      <c r="C49" s="1235"/>
      <c r="D49" s="62"/>
      <c r="E49" s="1216" t="s">
        <v>16</v>
      </c>
      <c r="F49" s="1216"/>
      <c r="G49" s="1216"/>
      <c r="H49" s="1216"/>
      <c r="I49" s="1216"/>
      <c r="J49" s="1217"/>
      <c r="K49" s="63">
        <v>22</v>
      </c>
      <c r="L49" s="64">
        <v>137</v>
      </c>
      <c r="M49" s="64">
        <v>186</v>
      </c>
      <c r="N49" s="64">
        <v>193</v>
      </c>
      <c r="O49" s="65">
        <v>200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512</v>
      </c>
      <c r="L50" s="64" t="s">
        <v>512</v>
      </c>
      <c r="M50" s="64" t="s">
        <v>512</v>
      </c>
      <c r="N50" s="64" t="s">
        <v>512</v>
      </c>
      <c r="O50" s="65" t="s">
        <v>512</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512</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2598</v>
      </c>
      <c r="L52" s="64">
        <v>2671</v>
      </c>
      <c r="M52" s="64">
        <v>2783</v>
      </c>
      <c r="N52" s="64">
        <v>2695</v>
      </c>
      <c r="O52" s="65">
        <v>2780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1205</v>
      </c>
      <c r="L53" s="69">
        <v>1307</v>
      </c>
      <c r="M53" s="69">
        <v>1288</v>
      </c>
      <c r="N53" s="69">
        <v>1121</v>
      </c>
      <c r="O53" s="70">
        <v>939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578</v>
      </c>
      <c r="L57" s="84" t="s">
        <v>579</v>
      </c>
      <c r="M57" s="84" t="s">
        <v>578</v>
      </c>
      <c r="N57" s="84" t="s">
        <v>580</v>
      </c>
      <c r="O57" s="387" t="s">
        <v>579</v>
      </c>
    </row>
    <row r="58" spans="1:21" ht="31.5" customHeight="1" thickBot="1" x14ac:dyDescent="0.2">
      <c r="B58" s="1224"/>
      <c r="C58" s="1225"/>
      <c r="D58" s="1229" t="s">
        <v>27</v>
      </c>
      <c r="E58" s="1230"/>
      <c r="F58" s="1230"/>
      <c r="G58" s="1230"/>
      <c r="H58" s="1230"/>
      <c r="I58" s="1230"/>
      <c r="J58" s="1231"/>
      <c r="K58" s="85" t="s">
        <v>579</v>
      </c>
      <c r="L58" s="86" t="s">
        <v>579</v>
      </c>
      <c r="M58" s="86" t="s">
        <v>579</v>
      </c>
      <c r="N58" s="86" t="s">
        <v>579</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et4qbbRerc/57HfQyP7rXfiid037RDpBvQlk0noC+XISVU9C0wM3gvuZnmRmoAZs+1+W6vFF0qyA3HUvWEkzA==" saltValue="B6QQWfThrVqTaMOEFJWN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G34" sqref="BG34:BU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52" t="s">
        <v>30</v>
      </c>
      <c r="C41" s="1253"/>
      <c r="D41" s="101"/>
      <c r="E41" s="1254" t="s">
        <v>31</v>
      </c>
      <c r="F41" s="1254"/>
      <c r="G41" s="1254"/>
      <c r="H41" s="1255"/>
      <c r="I41" s="102">
        <v>26440</v>
      </c>
      <c r="J41" s="103">
        <v>26525</v>
      </c>
      <c r="K41" s="103">
        <v>26255</v>
      </c>
      <c r="L41" s="103">
        <v>27713</v>
      </c>
      <c r="M41" s="104">
        <v>28759</v>
      </c>
    </row>
    <row r="42" spans="2:13" ht="27.75" customHeight="1" x14ac:dyDescent="0.15">
      <c r="B42" s="1242"/>
      <c r="C42" s="1243"/>
      <c r="D42" s="105"/>
      <c r="E42" s="1246" t="s">
        <v>32</v>
      </c>
      <c r="F42" s="1246"/>
      <c r="G42" s="1246"/>
      <c r="H42" s="1247"/>
      <c r="I42" s="106" t="s">
        <v>512</v>
      </c>
      <c r="J42" s="107" t="s">
        <v>512</v>
      </c>
      <c r="K42" s="107" t="s">
        <v>512</v>
      </c>
      <c r="L42" s="107" t="s">
        <v>512</v>
      </c>
      <c r="M42" s="108" t="s">
        <v>512</v>
      </c>
    </row>
    <row r="43" spans="2:13" ht="27.75" customHeight="1" x14ac:dyDescent="0.15">
      <c r="B43" s="1242"/>
      <c r="C43" s="1243"/>
      <c r="D43" s="105"/>
      <c r="E43" s="1246" t="s">
        <v>33</v>
      </c>
      <c r="F43" s="1246"/>
      <c r="G43" s="1246"/>
      <c r="H43" s="1247"/>
      <c r="I43" s="106">
        <v>7150</v>
      </c>
      <c r="J43" s="107">
        <v>6473</v>
      </c>
      <c r="K43" s="107">
        <v>6275</v>
      </c>
      <c r="L43" s="107">
        <v>5927</v>
      </c>
      <c r="M43" s="108">
        <v>5349</v>
      </c>
    </row>
    <row r="44" spans="2:13" ht="27.75" customHeight="1" x14ac:dyDescent="0.15">
      <c r="B44" s="1242"/>
      <c r="C44" s="1243"/>
      <c r="D44" s="105"/>
      <c r="E44" s="1246" t="s">
        <v>34</v>
      </c>
      <c r="F44" s="1246"/>
      <c r="G44" s="1246"/>
      <c r="H44" s="1247"/>
      <c r="I44" s="106">
        <v>1943</v>
      </c>
      <c r="J44" s="107">
        <v>1973</v>
      </c>
      <c r="K44" s="107">
        <v>1718</v>
      </c>
      <c r="L44" s="107">
        <v>1533</v>
      </c>
      <c r="M44" s="108">
        <v>1343</v>
      </c>
    </row>
    <row r="45" spans="2:13" ht="27.75" customHeight="1" x14ac:dyDescent="0.15">
      <c r="B45" s="1242"/>
      <c r="C45" s="1243"/>
      <c r="D45" s="105"/>
      <c r="E45" s="1246" t="s">
        <v>35</v>
      </c>
      <c r="F45" s="1246"/>
      <c r="G45" s="1246"/>
      <c r="H45" s="1247"/>
      <c r="I45" s="106">
        <v>2796</v>
      </c>
      <c r="J45" s="107">
        <v>2672</v>
      </c>
      <c r="K45" s="107">
        <v>2715</v>
      </c>
      <c r="L45" s="107">
        <v>2343</v>
      </c>
      <c r="M45" s="108">
        <v>2377</v>
      </c>
    </row>
    <row r="46" spans="2:13" ht="27.75" customHeight="1" x14ac:dyDescent="0.15">
      <c r="B46" s="1242"/>
      <c r="C46" s="1243"/>
      <c r="D46" s="109"/>
      <c r="E46" s="1246" t="s">
        <v>36</v>
      </c>
      <c r="F46" s="1246"/>
      <c r="G46" s="1246"/>
      <c r="H46" s="1247"/>
      <c r="I46" s="106">
        <v>1994</v>
      </c>
      <c r="J46" s="107">
        <v>2008</v>
      </c>
      <c r="K46" s="107">
        <v>1840</v>
      </c>
      <c r="L46" s="107">
        <v>1751</v>
      </c>
      <c r="M46" s="108">
        <v>1751</v>
      </c>
    </row>
    <row r="47" spans="2:13" ht="27.75" customHeight="1" x14ac:dyDescent="0.15">
      <c r="B47" s="1242"/>
      <c r="C47" s="1243"/>
      <c r="D47" s="110"/>
      <c r="E47" s="1256" t="s">
        <v>37</v>
      </c>
      <c r="F47" s="1257"/>
      <c r="G47" s="1257"/>
      <c r="H47" s="1258"/>
      <c r="I47" s="106" t="s">
        <v>512</v>
      </c>
      <c r="J47" s="107" t="s">
        <v>512</v>
      </c>
      <c r="K47" s="107" t="s">
        <v>512</v>
      </c>
      <c r="L47" s="107" t="s">
        <v>512</v>
      </c>
      <c r="M47" s="108" t="s">
        <v>512</v>
      </c>
    </row>
    <row r="48" spans="2:13" ht="27.75" customHeight="1" x14ac:dyDescent="0.15">
      <c r="B48" s="1242"/>
      <c r="C48" s="1243"/>
      <c r="D48" s="105"/>
      <c r="E48" s="1246" t="s">
        <v>38</v>
      </c>
      <c r="F48" s="1246"/>
      <c r="G48" s="1246"/>
      <c r="H48" s="1247"/>
      <c r="I48" s="106" t="s">
        <v>512</v>
      </c>
      <c r="J48" s="107" t="s">
        <v>512</v>
      </c>
      <c r="K48" s="107" t="s">
        <v>512</v>
      </c>
      <c r="L48" s="107" t="s">
        <v>512</v>
      </c>
      <c r="M48" s="108" t="s">
        <v>512</v>
      </c>
    </row>
    <row r="49" spans="2:13" ht="27.75" customHeight="1" x14ac:dyDescent="0.15">
      <c r="B49" s="1244"/>
      <c r="C49" s="1245"/>
      <c r="D49" s="105"/>
      <c r="E49" s="1246" t="s">
        <v>39</v>
      </c>
      <c r="F49" s="1246"/>
      <c r="G49" s="1246"/>
      <c r="H49" s="1247"/>
      <c r="I49" s="106" t="s">
        <v>512</v>
      </c>
      <c r="J49" s="107" t="s">
        <v>512</v>
      </c>
      <c r="K49" s="107" t="s">
        <v>512</v>
      </c>
      <c r="L49" s="107" t="s">
        <v>512</v>
      </c>
      <c r="M49" s="108" t="s">
        <v>512</v>
      </c>
    </row>
    <row r="50" spans="2:13" ht="27.75" customHeight="1" x14ac:dyDescent="0.15">
      <c r="B50" s="1240" t="s">
        <v>40</v>
      </c>
      <c r="C50" s="1241"/>
      <c r="D50" s="111"/>
      <c r="E50" s="1246" t="s">
        <v>41</v>
      </c>
      <c r="F50" s="1246"/>
      <c r="G50" s="1246"/>
      <c r="H50" s="1247"/>
      <c r="I50" s="106">
        <v>3836</v>
      </c>
      <c r="J50" s="107">
        <v>3960</v>
      </c>
      <c r="K50" s="107">
        <v>3356</v>
      </c>
      <c r="L50" s="107">
        <v>2982</v>
      </c>
      <c r="M50" s="108">
        <v>2780</v>
      </c>
    </row>
    <row r="51" spans="2:13" ht="27.75" customHeight="1" x14ac:dyDescent="0.15">
      <c r="B51" s="1242"/>
      <c r="C51" s="1243"/>
      <c r="D51" s="105"/>
      <c r="E51" s="1246" t="s">
        <v>42</v>
      </c>
      <c r="F51" s="1246"/>
      <c r="G51" s="1246"/>
      <c r="H51" s="1247"/>
      <c r="I51" s="106">
        <v>2112</v>
      </c>
      <c r="J51" s="107">
        <v>2062</v>
      </c>
      <c r="K51" s="107">
        <v>1807</v>
      </c>
      <c r="L51" s="107">
        <v>1698</v>
      </c>
      <c r="M51" s="108">
        <v>1567</v>
      </c>
    </row>
    <row r="52" spans="2:13" ht="27.75" customHeight="1" x14ac:dyDescent="0.15">
      <c r="B52" s="1244"/>
      <c r="C52" s="1245"/>
      <c r="D52" s="105"/>
      <c r="E52" s="1246" t="s">
        <v>43</v>
      </c>
      <c r="F52" s="1246"/>
      <c r="G52" s="1246"/>
      <c r="H52" s="1247"/>
      <c r="I52" s="106">
        <v>23764</v>
      </c>
      <c r="J52" s="107">
        <v>23810</v>
      </c>
      <c r="K52" s="107">
        <v>23539</v>
      </c>
      <c r="L52" s="107">
        <v>24460</v>
      </c>
      <c r="M52" s="108">
        <v>24927</v>
      </c>
    </row>
    <row r="53" spans="2:13" ht="27.75" customHeight="1" thickBot="1" x14ac:dyDescent="0.2">
      <c r="B53" s="1248" t="s">
        <v>44</v>
      </c>
      <c r="C53" s="1249"/>
      <c r="D53" s="112"/>
      <c r="E53" s="1250" t="s">
        <v>45</v>
      </c>
      <c r="F53" s="1250"/>
      <c r="G53" s="1250"/>
      <c r="H53" s="1251"/>
      <c r="I53" s="113">
        <v>10613</v>
      </c>
      <c r="J53" s="114">
        <v>9818</v>
      </c>
      <c r="K53" s="114">
        <v>10101</v>
      </c>
      <c r="L53" s="114">
        <v>10126</v>
      </c>
      <c r="M53" s="115">
        <v>10305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7zPaC9NqeJ/JGzJhBrDfs5MF6C0bP7vEInfQnqbWHcLlYSA8EvlRES7mFIzGMiE1/7V6r5LJ9uusM12x4l08A==" saltValue="YGau21o5AC23+suAFYGe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M44" sqref="M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7" t="s">
        <v>48</v>
      </c>
      <c r="D55" s="1267"/>
      <c r="E55" s="1268"/>
      <c r="F55" s="127">
        <v>1499</v>
      </c>
      <c r="G55" s="127">
        <v>1343</v>
      </c>
      <c r="H55" s="128">
        <v>1343</v>
      </c>
    </row>
    <row r="56" spans="2:8" ht="52.5" customHeight="1" x14ac:dyDescent="0.15">
      <c r="B56" s="129"/>
      <c r="C56" s="1269" t="s">
        <v>49</v>
      </c>
      <c r="D56" s="1269"/>
      <c r="E56" s="1270"/>
      <c r="F56" s="130">
        <v>932</v>
      </c>
      <c r="G56" s="130">
        <v>802</v>
      </c>
      <c r="H56" s="131">
        <v>648</v>
      </c>
    </row>
    <row r="57" spans="2:8" ht="53.25" customHeight="1" x14ac:dyDescent="0.15">
      <c r="B57" s="129"/>
      <c r="C57" s="1271" t="s">
        <v>50</v>
      </c>
      <c r="D57" s="1271"/>
      <c r="E57" s="1272"/>
      <c r="F57" s="132">
        <v>2562</v>
      </c>
      <c r="G57" s="132">
        <v>2501</v>
      </c>
      <c r="H57" s="133">
        <v>2527</v>
      </c>
    </row>
    <row r="58" spans="2:8" ht="45.75" customHeight="1" x14ac:dyDescent="0.15">
      <c r="B58" s="134"/>
      <c r="C58" s="1259" t="s">
        <v>581</v>
      </c>
      <c r="D58" s="1260"/>
      <c r="E58" s="1261"/>
      <c r="F58" s="135">
        <v>1740</v>
      </c>
      <c r="G58" s="135">
        <v>1740</v>
      </c>
      <c r="H58" s="136">
        <v>1740</v>
      </c>
    </row>
    <row r="59" spans="2:8" ht="45.75" customHeight="1" x14ac:dyDescent="0.15">
      <c r="B59" s="134"/>
      <c r="C59" s="1259" t="s">
        <v>582</v>
      </c>
      <c r="D59" s="1260"/>
      <c r="E59" s="1261"/>
      <c r="F59" s="135">
        <v>412</v>
      </c>
      <c r="G59" s="135">
        <v>392</v>
      </c>
      <c r="H59" s="136">
        <v>402</v>
      </c>
    </row>
    <row r="60" spans="2:8" ht="45.75" customHeight="1" x14ac:dyDescent="0.15">
      <c r="B60" s="134"/>
      <c r="C60" s="1259" t="s">
        <v>583</v>
      </c>
      <c r="D60" s="1260"/>
      <c r="E60" s="1261"/>
      <c r="F60" s="135">
        <v>208</v>
      </c>
      <c r="G60" s="135">
        <v>212</v>
      </c>
      <c r="H60" s="136">
        <v>185</v>
      </c>
    </row>
    <row r="61" spans="2:8" ht="45.75" customHeight="1" x14ac:dyDescent="0.15">
      <c r="B61" s="134"/>
      <c r="C61" s="1259" t="s">
        <v>584</v>
      </c>
      <c r="D61" s="1260"/>
      <c r="E61" s="1261"/>
      <c r="F61" s="135">
        <v>63</v>
      </c>
      <c r="G61" s="135">
        <v>76</v>
      </c>
      <c r="H61" s="136">
        <v>82</v>
      </c>
    </row>
    <row r="62" spans="2:8" ht="45.75" customHeight="1" thickBot="1" x14ac:dyDescent="0.2">
      <c r="B62" s="137"/>
      <c r="C62" s="1262" t="s">
        <v>585</v>
      </c>
      <c r="D62" s="1263"/>
      <c r="E62" s="1264"/>
      <c r="F62" s="138">
        <v>77</v>
      </c>
      <c r="G62" s="138">
        <v>62</v>
      </c>
      <c r="H62" s="139">
        <v>62</v>
      </c>
    </row>
    <row r="63" spans="2:8" ht="52.5" customHeight="1" thickBot="1" x14ac:dyDescent="0.2">
      <c r="B63" s="140"/>
      <c r="C63" s="1265" t="s">
        <v>51</v>
      </c>
      <c r="D63" s="1265"/>
      <c r="E63" s="1266"/>
      <c r="F63" s="141">
        <v>4993</v>
      </c>
      <c r="G63" s="141">
        <v>4646</v>
      </c>
      <c r="H63" s="142">
        <v>4519</v>
      </c>
    </row>
    <row r="64" spans="2:8" ht="15" customHeight="1" x14ac:dyDescent="0.15"/>
  </sheetData>
  <sheetProtection algorithmName="SHA-512" hashValue="tm6+KrqB8Mu5CGscyhgE6BHHe+b6PfMmPvTEGiJi4Esvqb9W8vxy8cm82SzJ9evjx5dQZOqv3BfijWSRlQ0xAQ==" saltValue="E2DdzSxZugIeNNFL+ERL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94333</v>
      </c>
      <c r="E3" s="161"/>
      <c r="F3" s="162">
        <v>83280</v>
      </c>
      <c r="G3" s="163"/>
      <c r="H3" s="164"/>
    </row>
    <row r="4" spans="1:8" x14ac:dyDescent="0.15">
      <c r="A4" s="165"/>
      <c r="B4" s="166"/>
      <c r="C4" s="167"/>
      <c r="D4" s="168">
        <v>55161</v>
      </c>
      <c r="E4" s="169"/>
      <c r="F4" s="170">
        <v>43123</v>
      </c>
      <c r="G4" s="171"/>
      <c r="H4" s="172"/>
    </row>
    <row r="5" spans="1:8" x14ac:dyDescent="0.15">
      <c r="A5" s="153" t="s">
        <v>545</v>
      </c>
      <c r="B5" s="158"/>
      <c r="C5" s="159"/>
      <c r="D5" s="160">
        <v>62239</v>
      </c>
      <c r="E5" s="161"/>
      <c r="F5" s="162">
        <v>88968</v>
      </c>
      <c r="G5" s="163"/>
      <c r="H5" s="164"/>
    </row>
    <row r="6" spans="1:8" x14ac:dyDescent="0.15">
      <c r="A6" s="165"/>
      <c r="B6" s="166"/>
      <c r="C6" s="167"/>
      <c r="D6" s="168">
        <v>47503</v>
      </c>
      <c r="E6" s="169"/>
      <c r="F6" s="170">
        <v>45482</v>
      </c>
      <c r="G6" s="171"/>
      <c r="H6" s="172"/>
    </row>
    <row r="7" spans="1:8" x14ac:dyDescent="0.15">
      <c r="A7" s="153" t="s">
        <v>546</v>
      </c>
      <c r="B7" s="158"/>
      <c r="C7" s="159"/>
      <c r="D7" s="160">
        <v>89228</v>
      </c>
      <c r="E7" s="161"/>
      <c r="F7" s="162">
        <v>85173</v>
      </c>
      <c r="G7" s="163"/>
      <c r="H7" s="164"/>
    </row>
    <row r="8" spans="1:8" x14ac:dyDescent="0.15">
      <c r="A8" s="165"/>
      <c r="B8" s="166"/>
      <c r="C8" s="167"/>
      <c r="D8" s="168">
        <v>67741</v>
      </c>
      <c r="E8" s="169"/>
      <c r="F8" s="170">
        <v>43913</v>
      </c>
      <c r="G8" s="171"/>
      <c r="H8" s="172"/>
    </row>
    <row r="9" spans="1:8" x14ac:dyDescent="0.15">
      <c r="A9" s="153" t="s">
        <v>547</v>
      </c>
      <c r="B9" s="158"/>
      <c r="C9" s="159"/>
      <c r="D9" s="160">
        <v>153871</v>
      </c>
      <c r="E9" s="161"/>
      <c r="F9" s="162">
        <v>94081</v>
      </c>
      <c r="G9" s="163"/>
      <c r="H9" s="164"/>
    </row>
    <row r="10" spans="1:8" x14ac:dyDescent="0.15">
      <c r="A10" s="165"/>
      <c r="B10" s="166"/>
      <c r="C10" s="167"/>
      <c r="D10" s="168">
        <v>123022</v>
      </c>
      <c r="E10" s="169"/>
      <c r="F10" s="170">
        <v>48949</v>
      </c>
      <c r="G10" s="171"/>
      <c r="H10" s="172"/>
    </row>
    <row r="11" spans="1:8" x14ac:dyDescent="0.15">
      <c r="A11" s="153" t="s">
        <v>548</v>
      </c>
      <c r="B11" s="158"/>
      <c r="C11" s="159"/>
      <c r="D11" s="160">
        <v>166076</v>
      </c>
      <c r="E11" s="161"/>
      <c r="F11" s="162">
        <v>92632</v>
      </c>
      <c r="G11" s="163"/>
      <c r="H11" s="164"/>
    </row>
    <row r="12" spans="1:8" x14ac:dyDescent="0.15">
      <c r="A12" s="165"/>
      <c r="B12" s="166"/>
      <c r="C12" s="173"/>
      <c r="D12" s="168">
        <v>144972</v>
      </c>
      <c r="E12" s="169"/>
      <c r="F12" s="170">
        <v>47978</v>
      </c>
      <c r="G12" s="171"/>
      <c r="H12" s="172"/>
    </row>
    <row r="13" spans="1:8" x14ac:dyDescent="0.15">
      <c r="A13" s="153"/>
      <c r="B13" s="158"/>
      <c r="C13" s="174"/>
      <c r="D13" s="175">
        <v>113149</v>
      </c>
      <c r="E13" s="176"/>
      <c r="F13" s="177">
        <v>88827</v>
      </c>
      <c r="G13" s="178"/>
      <c r="H13" s="164"/>
    </row>
    <row r="14" spans="1:8" x14ac:dyDescent="0.15">
      <c r="A14" s="165"/>
      <c r="B14" s="166"/>
      <c r="C14" s="167"/>
      <c r="D14" s="168">
        <v>87680</v>
      </c>
      <c r="E14" s="169"/>
      <c r="F14" s="170">
        <v>45889</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3.55</v>
      </c>
      <c r="C19" s="179">
        <f>ROUND(VALUE(SUBSTITUTE(実質収支比率等に係る経年分析!G$48,"▲","-")),2)</f>
        <v>1.1499999999999999</v>
      </c>
      <c r="D19" s="179">
        <f>ROUND(VALUE(SUBSTITUTE(実質収支比率等に係る経年分析!H$48,"▲","-")),2)</f>
        <v>2.81</v>
      </c>
      <c r="E19" s="179">
        <f>ROUND(VALUE(SUBSTITUTE(実質収支比率等に係る経年分析!I$48,"▲","-")),2)</f>
        <v>1.87</v>
      </c>
      <c r="F19" s="179">
        <f>ROUND(VALUE(SUBSTITUTE(実質収支比率等に係る経年分析!J$48,"▲","-")),2)</f>
        <v>6.9</v>
      </c>
    </row>
    <row r="20" spans="1:11" x14ac:dyDescent="0.15">
      <c r="A20" s="179" t="s">
        <v>55</v>
      </c>
      <c r="B20" s="179">
        <f>ROUND(VALUE(SUBSTITUTE(実質収支比率等に係る経年分析!F$47,"▲","-")),2)</f>
        <v>27.15</v>
      </c>
      <c r="C20" s="179">
        <f>ROUND(VALUE(SUBSTITUTE(実質収支比率等に係る経年分析!G$47,"▲","-")),2)</f>
        <v>27.61</v>
      </c>
      <c r="D20" s="179">
        <f>ROUND(VALUE(SUBSTITUTE(実質収支比率等に係る経年分析!H$47,"▲","-")),2)</f>
        <v>13.95</v>
      </c>
      <c r="E20" s="179">
        <f>ROUND(VALUE(SUBSTITUTE(実質収支比率等に係る経年分析!I$47,"▲","-")),2)</f>
        <v>12.57</v>
      </c>
      <c r="F20" s="179">
        <f>ROUND(VALUE(SUBSTITUTE(実質収支比率等に係る経年分析!J$47,"▲","-")),2)</f>
        <v>12.14</v>
      </c>
    </row>
    <row r="21" spans="1:11" x14ac:dyDescent="0.15">
      <c r="A21" s="179" t="s">
        <v>56</v>
      </c>
      <c r="B21" s="179">
        <f>IF(ISNUMBER(VALUE(SUBSTITUTE(実質収支比率等に係る経年分析!F$49,"▲","-"))),ROUND(VALUE(SUBSTITUTE(実質収支比率等に係る経年分析!F$49,"▲","-")),2),NA())</f>
        <v>-2.0299999999999998</v>
      </c>
      <c r="C21" s="179">
        <f>IF(ISNUMBER(VALUE(SUBSTITUTE(実質収支比率等に係る経年分析!G$49,"▲","-"))),ROUND(VALUE(SUBSTITUTE(実質収支比率等に係る経年分析!G$49,"▲","-")),2),NA())</f>
        <v>-2.4500000000000002</v>
      </c>
      <c r="D21" s="179">
        <f>IF(ISNUMBER(VALUE(SUBSTITUTE(実質収支比率等に係る経年分析!H$49,"▲","-"))),ROUND(VALUE(SUBSTITUTE(実質収支比率等に係る経年分析!H$49,"▲","-")),2),NA())</f>
        <v>-11.81</v>
      </c>
      <c r="E21" s="179">
        <f>IF(ISNUMBER(VALUE(SUBSTITUTE(実質収支比率等に係る経年分析!I$49,"▲","-"))),ROUND(VALUE(SUBSTITUTE(実質収支比率等に係る経年分析!I$49,"▲","-")),2),NA())</f>
        <v>-2.42</v>
      </c>
      <c r="F21" s="179">
        <f>IF(ISNUMBER(VALUE(SUBSTITUTE(実質収支比率等に係る経年分析!J$49,"▲","-"))),ROUND(VALUE(SUBSTITUTE(実質収支比率等に係る経年分析!J$49,"▲","-")),2),NA())</f>
        <v>5.0999999999999996</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大塔診療所特別会計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6.89</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2598</v>
      </c>
      <c r="E42" s="181"/>
      <c r="F42" s="181"/>
      <c r="G42" s="181">
        <f>'実質公債費比率（分子）の構造'!L$52</f>
        <v>2671</v>
      </c>
      <c r="H42" s="181"/>
      <c r="I42" s="181"/>
      <c r="J42" s="181">
        <f>'実質公債費比率（分子）の構造'!M$52</f>
        <v>2783</v>
      </c>
      <c r="K42" s="181"/>
      <c r="L42" s="181"/>
      <c r="M42" s="181">
        <f>'実質公債費比率（分子）の構造'!N$52</f>
        <v>2695</v>
      </c>
      <c r="N42" s="181"/>
      <c r="O42" s="181"/>
      <c r="P42" s="181">
        <f>'実質公債費比率（分子）の構造'!O$52</f>
        <v>2780</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22</v>
      </c>
      <c r="C45" s="181"/>
      <c r="D45" s="181"/>
      <c r="E45" s="181">
        <f>'実質公債費比率（分子）の構造'!L$49</f>
        <v>137</v>
      </c>
      <c r="F45" s="181"/>
      <c r="G45" s="181"/>
      <c r="H45" s="181">
        <f>'実質公債費比率（分子）の構造'!M$49</f>
        <v>186</v>
      </c>
      <c r="I45" s="181"/>
      <c r="J45" s="181"/>
      <c r="K45" s="181">
        <f>'実質公債費比率（分子）の構造'!N$49</f>
        <v>193</v>
      </c>
      <c r="L45" s="181"/>
      <c r="M45" s="181"/>
      <c r="N45" s="181">
        <f>'実質公債費比率（分子）の構造'!O$49</f>
        <v>200</v>
      </c>
      <c r="O45" s="181"/>
      <c r="P45" s="181"/>
    </row>
    <row r="46" spans="1:16" x14ac:dyDescent="0.15">
      <c r="A46" s="181" t="s">
        <v>67</v>
      </c>
      <c r="B46" s="181">
        <f>'実質公債費比率（分子）の構造'!K$48</f>
        <v>836</v>
      </c>
      <c r="C46" s="181"/>
      <c r="D46" s="181"/>
      <c r="E46" s="181">
        <f>'実質公債費比率（分子）の構造'!L$48</f>
        <v>876</v>
      </c>
      <c r="F46" s="181"/>
      <c r="G46" s="181"/>
      <c r="H46" s="181">
        <f>'実質公債費比率（分子）の構造'!M$48</f>
        <v>905</v>
      </c>
      <c r="I46" s="181"/>
      <c r="J46" s="181"/>
      <c r="K46" s="181">
        <f>'実質公債費比率（分子）の構造'!N$48</f>
        <v>745</v>
      </c>
      <c r="L46" s="181"/>
      <c r="M46" s="181"/>
      <c r="N46" s="181">
        <f>'実質公債費比率（分子）の構造'!O$48</f>
        <v>682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2945</v>
      </c>
      <c r="C49" s="181"/>
      <c r="D49" s="181"/>
      <c r="E49" s="181">
        <f>'実質公債費比率（分子）の構造'!L$45</f>
        <v>2965</v>
      </c>
      <c r="F49" s="181"/>
      <c r="G49" s="181"/>
      <c r="H49" s="181">
        <f>'実質公債費比率（分子）の構造'!M$45</f>
        <v>2980</v>
      </c>
      <c r="I49" s="181"/>
      <c r="J49" s="181"/>
      <c r="K49" s="181">
        <f>'実質公債費比率（分子）の構造'!N$45</f>
        <v>2878</v>
      </c>
      <c r="L49" s="181"/>
      <c r="M49" s="181"/>
      <c r="N49" s="181">
        <f>'実質公債費比率（分子）の構造'!O$45</f>
        <v>2837</v>
      </c>
      <c r="O49" s="181"/>
      <c r="P49" s="181"/>
    </row>
    <row r="50" spans="1:16" x14ac:dyDescent="0.15">
      <c r="A50" s="181" t="s">
        <v>71</v>
      </c>
      <c r="B50" s="181" t="e">
        <f>NA()</f>
        <v>#N/A</v>
      </c>
      <c r="C50" s="181">
        <f>IF(ISNUMBER('実質公債費比率（分子）の構造'!K$53),'実質公債費比率（分子）の構造'!K$53,NA())</f>
        <v>1205</v>
      </c>
      <c r="D50" s="181" t="e">
        <f>NA()</f>
        <v>#N/A</v>
      </c>
      <c r="E50" s="181" t="e">
        <f>NA()</f>
        <v>#N/A</v>
      </c>
      <c r="F50" s="181">
        <f>IF(ISNUMBER('実質公債費比率（分子）の構造'!L$53),'実質公債費比率（分子）の構造'!L$53,NA())</f>
        <v>1307</v>
      </c>
      <c r="G50" s="181" t="e">
        <f>NA()</f>
        <v>#N/A</v>
      </c>
      <c r="H50" s="181" t="e">
        <f>NA()</f>
        <v>#N/A</v>
      </c>
      <c r="I50" s="181">
        <f>IF(ISNUMBER('実質公債費比率（分子）の構造'!M$53),'実質公債費比率（分子）の構造'!M$53,NA())</f>
        <v>1288</v>
      </c>
      <c r="J50" s="181" t="e">
        <f>NA()</f>
        <v>#N/A</v>
      </c>
      <c r="K50" s="181" t="e">
        <f>NA()</f>
        <v>#N/A</v>
      </c>
      <c r="L50" s="181">
        <f>IF(ISNUMBER('実質公債費比率（分子）の構造'!N$53),'実質公債費比率（分子）の構造'!N$53,NA())</f>
        <v>1121</v>
      </c>
      <c r="M50" s="181" t="e">
        <f>NA()</f>
        <v>#N/A</v>
      </c>
      <c r="N50" s="181" t="e">
        <f>NA()</f>
        <v>#N/A</v>
      </c>
      <c r="O50" s="181">
        <f>IF(ISNUMBER('実質公債費比率（分子）の構造'!O$53),'実質公債費比率（分子）の構造'!O$53,NA())</f>
        <v>939</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23764</v>
      </c>
      <c r="E56" s="180"/>
      <c r="F56" s="180"/>
      <c r="G56" s="180">
        <f>'将来負担比率（分子）の構造'!J$52</f>
        <v>23810</v>
      </c>
      <c r="H56" s="180"/>
      <c r="I56" s="180"/>
      <c r="J56" s="180">
        <f>'将来負担比率（分子）の構造'!K$52</f>
        <v>23539</v>
      </c>
      <c r="K56" s="180"/>
      <c r="L56" s="180"/>
      <c r="M56" s="180">
        <f>'将来負担比率（分子）の構造'!L$52</f>
        <v>24460</v>
      </c>
      <c r="N56" s="180"/>
      <c r="O56" s="180"/>
      <c r="P56" s="180">
        <f>'将来負担比率（分子）の構造'!M$52</f>
        <v>24927</v>
      </c>
    </row>
    <row r="57" spans="1:16" x14ac:dyDescent="0.15">
      <c r="A57" s="180" t="s">
        <v>42</v>
      </c>
      <c r="B57" s="180"/>
      <c r="C57" s="180"/>
      <c r="D57" s="180">
        <f>'将来負担比率（分子）の構造'!I$51</f>
        <v>2112</v>
      </c>
      <c r="E57" s="180"/>
      <c r="F57" s="180"/>
      <c r="G57" s="180">
        <f>'将来負担比率（分子）の構造'!J$51</f>
        <v>2062</v>
      </c>
      <c r="H57" s="180"/>
      <c r="I57" s="180"/>
      <c r="J57" s="180">
        <f>'将来負担比率（分子）の構造'!K$51</f>
        <v>1807</v>
      </c>
      <c r="K57" s="180"/>
      <c r="L57" s="180"/>
      <c r="M57" s="180">
        <f>'将来負担比率（分子）の構造'!L$51</f>
        <v>1698</v>
      </c>
      <c r="N57" s="180"/>
      <c r="O57" s="180"/>
      <c r="P57" s="180">
        <f>'将来負担比率（分子）の構造'!M$51</f>
        <v>1567</v>
      </c>
    </row>
    <row r="58" spans="1:16" x14ac:dyDescent="0.15">
      <c r="A58" s="180" t="s">
        <v>41</v>
      </c>
      <c r="B58" s="180"/>
      <c r="C58" s="180"/>
      <c r="D58" s="180">
        <f>'将来負担比率（分子）の構造'!I$50</f>
        <v>3836</v>
      </c>
      <c r="E58" s="180"/>
      <c r="F58" s="180"/>
      <c r="G58" s="180">
        <f>'将来負担比率（分子）の構造'!J$50</f>
        <v>3960</v>
      </c>
      <c r="H58" s="180"/>
      <c r="I58" s="180"/>
      <c r="J58" s="180">
        <f>'将来負担比率（分子）の構造'!K$50</f>
        <v>3356</v>
      </c>
      <c r="K58" s="180"/>
      <c r="L58" s="180"/>
      <c r="M58" s="180">
        <f>'将来負担比率（分子）の構造'!L$50</f>
        <v>2982</v>
      </c>
      <c r="N58" s="180"/>
      <c r="O58" s="180"/>
      <c r="P58" s="180">
        <f>'将来負担比率（分子）の構造'!M$50</f>
        <v>2780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1994</v>
      </c>
      <c r="C61" s="180"/>
      <c r="D61" s="180"/>
      <c r="E61" s="180">
        <f>'将来負担比率（分子）の構造'!J$46</f>
        <v>2008</v>
      </c>
      <c r="F61" s="180"/>
      <c r="G61" s="180"/>
      <c r="H61" s="180">
        <f>'将来負担比率（分子）の構造'!K$46</f>
        <v>1840</v>
      </c>
      <c r="I61" s="180"/>
      <c r="J61" s="180"/>
      <c r="K61" s="180">
        <f>'将来負担比率（分子）の構造'!L$46</f>
        <v>1751</v>
      </c>
      <c r="L61" s="180"/>
      <c r="M61" s="180"/>
      <c r="N61" s="180">
        <f>'将来負担比率（分子）の構造'!M$46</f>
        <v>1751</v>
      </c>
      <c r="O61" s="180"/>
      <c r="P61" s="180"/>
    </row>
    <row r="62" spans="1:16" x14ac:dyDescent="0.15">
      <c r="A62" s="180" t="s">
        <v>35</v>
      </c>
      <c r="B62" s="180">
        <f>'将来負担比率（分子）の構造'!I$45</f>
        <v>2796</v>
      </c>
      <c r="C62" s="180"/>
      <c r="D62" s="180"/>
      <c r="E62" s="180">
        <f>'将来負担比率（分子）の構造'!J$45</f>
        <v>2672</v>
      </c>
      <c r="F62" s="180"/>
      <c r="G62" s="180"/>
      <c r="H62" s="180">
        <f>'将来負担比率（分子）の構造'!K$45</f>
        <v>2715</v>
      </c>
      <c r="I62" s="180"/>
      <c r="J62" s="180"/>
      <c r="K62" s="180">
        <f>'将来負担比率（分子）の構造'!L$45</f>
        <v>2343</v>
      </c>
      <c r="L62" s="180"/>
      <c r="M62" s="180"/>
      <c r="N62" s="180">
        <f>'将来負担比率（分子）の構造'!M$45</f>
        <v>2377</v>
      </c>
      <c r="O62" s="180"/>
      <c r="P62" s="180"/>
    </row>
    <row r="63" spans="1:16" x14ac:dyDescent="0.15">
      <c r="A63" s="180" t="s">
        <v>34</v>
      </c>
      <c r="B63" s="180">
        <f>'将来負担比率（分子）の構造'!I$44</f>
        <v>1943</v>
      </c>
      <c r="C63" s="180"/>
      <c r="D63" s="180"/>
      <c r="E63" s="180">
        <f>'将来負担比率（分子）の構造'!J$44</f>
        <v>1973</v>
      </c>
      <c r="F63" s="180"/>
      <c r="G63" s="180"/>
      <c r="H63" s="180">
        <f>'将来負担比率（分子）の構造'!K$44</f>
        <v>1718</v>
      </c>
      <c r="I63" s="180"/>
      <c r="J63" s="180"/>
      <c r="K63" s="180">
        <f>'将来負担比率（分子）の構造'!L$44</f>
        <v>1533</v>
      </c>
      <c r="L63" s="180"/>
      <c r="M63" s="180"/>
      <c r="N63" s="180">
        <f>'将来負担比率（分子）の構造'!M$44</f>
        <v>1343</v>
      </c>
      <c r="O63" s="180"/>
      <c r="P63" s="180"/>
    </row>
    <row r="64" spans="1:16" x14ac:dyDescent="0.15">
      <c r="A64" s="180" t="s">
        <v>33</v>
      </c>
      <c r="B64" s="180">
        <f>'将来負担比率（分子）の構造'!I$43</f>
        <v>7150</v>
      </c>
      <c r="C64" s="180"/>
      <c r="D64" s="180"/>
      <c r="E64" s="180">
        <f>'将来負担比率（分子）の構造'!J$43</f>
        <v>6473</v>
      </c>
      <c r="F64" s="180"/>
      <c r="G64" s="180"/>
      <c r="H64" s="180">
        <f>'将来負担比率（分子）の構造'!K$43</f>
        <v>6275</v>
      </c>
      <c r="I64" s="180"/>
      <c r="J64" s="180"/>
      <c r="K64" s="180">
        <f>'将来負担比率（分子）の構造'!L$43</f>
        <v>5927</v>
      </c>
      <c r="L64" s="180"/>
      <c r="M64" s="180"/>
      <c r="N64" s="180">
        <f>'将来負担比率（分子）の構造'!M$43</f>
        <v>5349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26440</v>
      </c>
      <c r="C66" s="180"/>
      <c r="D66" s="180"/>
      <c r="E66" s="180">
        <f>'将来負担比率（分子）の構造'!J$41</f>
        <v>26525</v>
      </c>
      <c r="F66" s="180"/>
      <c r="G66" s="180"/>
      <c r="H66" s="180">
        <f>'将来負担比率（分子）の構造'!K$41</f>
        <v>26255</v>
      </c>
      <c r="I66" s="180"/>
      <c r="J66" s="180"/>
      <c r="K66" s="180">
        <f>'将来負担比率（分子）の構造'!L$41</f>
        <v>27713</v>
      </c>
      <c r="L66" s="180"/>
      <c r="M66" s="180"/>
      <c r="N66" s="180">
        <f>'将来負担比率（分子）の構造'!M$41</f>
        <v>28759</v>
      </c>
      <c r="O66" s="180"/>
      <c r="P66" s="180"/>
    </row>
    <row r="67" spans="1:16" x14ac:dyDescent="0.15">
      <c r="A67" s="180" t="s">
        <v>75</v>
      </c>
      <c r="B67" s="180" t="e">
        <f>NA()</f>
        <v>#N/A</v>
      </c>
      <c r="C67" s="180">
        <f>IF(ISNUMBER('将来負担比率（分子）の構造'!I$53), IF('将来負担比率（分子）の構造'!I$53 &lt; 0, 0, '将来負担比率（分子）の構造'!I$53), NA())</f>
        <v>10613</v>
      </c>
      <c r="D67" s="180" t="e">
        <f>NA()</f>
        <v>#N/A</v>
      </c>
      <c r="E67" s="180" t="e">
        <f>NA()</f>
        <v>#N/A</v>
      </c>
      <c r="F67" s="180">
        <f>IF(ISNUMBER('将来負担比率（分子）の構造'!J$53), IF('将来負担比率（分子）の構造'!J$53 &lt; 0, 0, '将来負担比率（分子）の構造'!J$53), NA())</f>
        <v>9818</v>
      </c>
      <c r="G67" s="180" t="e">
        <f>NA()</f>
        <v>#N/A</v>
      </c>
      <c r="H67" s="180" t="e">
        <f>NA()</f>
        <v>#N/A</v>
      </c>
      <c r="I67" s="180">
        <f>IF(ISNUMBER('将来負担比率（分子）の構造'!K$53), IF('将来負担比率（分子）の構造'!K$53 &lt; 0, 0, '将来負担比率（分子）の構造'!K$53), NA())</f>
        <v>10101</v>
      </c>
      <c r="J67" s="180" t="e">
        <f>NA()</f>
        <v>#N/A</v>
      </c>
      <c r="K67" s="180" t="e">
        <f>NA()</f>
        <v>#N/A</v>
      </c>
      <c r="L67" s="180">
        <f>IF(ISNUMBER('将来負担比率（分子）の構造'!L$53), IF('将来負担比率（分子）の構造'!L$53 &lt; 0, 0, '将来負担比率（分子）の構造'!L$53), NA())</f>
        <v>10126</v>
      </c>
      <c r="M67" s="180" t="e">
        <f>NA()</f>
        <v>#N/A</v>
      </c>
      <c r="N67" s="180" t="e">
        <f>NA()</f>
        <v>#N/A</v>
      </c>
      <c r="O67" s="180">
        <f>IF(ISNUMBER('将来負担比率（分子）の構造'!M$53), IF('将来負担比率（分子）の構造'!M$53 &lt; 0, 0, '将来負担比率（分子）の構造'!M$53), NA())</f>
        <v>10305</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1499</v>
      </c>
      <c r="C72" s="184">
        <f>基金残高に係る経年分析!G55</f>
        <v>1343</v>
      </c>
      <c r="D72" s="184">
        <f>基金残高に係る経年分析!H55</f>
        <v>1343</v>
      </c>
    </row>
    <row r="73" spans="1:16" x14ac:dyDescent="0.15">
      <c r="A73" s="183" t="s">
        <v>78</v>
      </c>
      <c r="B73" s="184">
        <f>基金残高に係る経年分析!F56</f>
        <v>932</v>
      </c>
      <c r="C73" s="184">
        <f>基金残高に係る経年分析!G56</f>
        <v>802</v>
      </c>
      <c r="D73" s="184">
        <f>基金残高に係る経年分析!H56</f>
        <v>648</v>
      </c>
    </row>
    <row r="74" spans="1:16" x14ac:dyDescent="0.15">
      <c r="A74" s="183" t="s">
        <v>79</v>
      </c>
      <c r="B74" s="184">
        <f>基金残高に係る経年分析!F57</f>
        <v>2562</v>
      </c>
      <c r="C74" s="184">
        <f>基金残高に係る経年分析!G57</f>
        <v>2501</v>
      </c>
      <c r="D74" s="184">
        <f>基金残高に係る経年分析!H57</f>
        <v>2527</v>
      </c>
    </row>
  </sheetData>
  <sheetProtection algorithmName="SHA-512" hashValue="0o/USuf+7g8nlit59v4w21sfllv7qSXRM/gDG6aRvOTPqVxdSB/ruc+y4xbJyO/4jYfxLUXuv1bikpvtoWsZwA==" saltValue="jNmLCVcczaeVIj/O1MWa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G34" sqref="BG34:BU34"/>
    </sheetView>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61" t="s">
        <v>216</v>
      </c>
      <c r="DI1" s="762"/>
      <c r="DJ1" s="762"/>
      <c r="DK1" s="762"/>
      <c r="DL1" s="762"/>
      <c r="DM1" s="762"/>
      <c r="DN1" s="763"/>
      <c r="DO1" s="225"/>
      <c r="DP1" s="761" t="s">
        <v>217</v>
      </c>
      <c r="DQ1" s="762"/>
      <c r="DR1" s="762"/>
      <c r="DS1" s="762"/>
      <c r="DT1" s="762"/>
      <c r="DU1" s="762"/>
      <c r="DV1" s="762"/>
      <c r="DW1" s="762"/>
      <c r="DX1" s="762"/>
      <c r="DY1" s="762"/>
      <c r="DZ1" s="762"/>
      <c r="EA1" s="762"/>
      <c r="EB1" s="762"/>
      <c r="EC1" s="763"/>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9" customFormat="1" ht="11.25" customHeight="1" x14ac:dyDescent="0.15">
      <c r="B5" s="708" t="s">
        <v>229</v>
      </c>
      <c r="C5" s="709"/>
      <c r="D5" s="709"/>
      <c r="E5" s="709"/>
      <c r="F5" s="709"/>
      <c r="G5" s="709"/>
      <c r="H5" s="709"/>
      <c r="I5" s="709"/>
      <c r="J5" s="709"/>
      <c r="K5" s="709"/>
      <c r="L5" s="709"/>
      <c r="M5" s="709"/>
      <c r="N5" s="709"/>
      <c r="O5" s="709"/>
      <c r="P5" s="709"/>
      <c r="Q5" s="710"/>
      <c r="R5" s="697">
        <v>3372048</v>
      </c>
      <c r="S5" s="698"/>
      <c r="T5" s="698"/>
      <c r="U5" s="698"/>
      <c r="V5" s="698"/>
      <c r="W5" s="698"/>
      <c r="X5" s="698"/>
      <c r="Y5" s="741"/>
      <c r="Z5" s="759">
        <v>13.4</v>
      </c>
      <c r="AA5" s="759"/>
      <c r="AB5" s="759"/>
      <c r="AC5" s="759"/>
      <c r="AD5" s="760">
        <v>3248866</v>
      </c>
      <c r="AE5" s="760"/>
      <c r="AF5" s="760"/>
      <c r="AG5" s="760"/>
      <c r="AH5" s="760"/>
      <c r="AI5" s="760"/>
      <c r="AJ5" s="760"/>
      <c r="AK5" s="760"/>
      <c r="AL5" s="742">
        <v>30.3</v>
      </c>
      <c r="AM5" s="713"/>
      <c r="AN5" s="713"/>
      <c r="AO5" s="743"/>
      <c r="AP5" s="708" t="s">
        <v>230</v>
      </c>
      <c r="AQ5" s="709"/>
      <c r="AR5" s="709"/>
      <c r="AS5" s="709"/>
      <c r="AT5" s="709"/>
      <c r="AU5" s="709"/>
      <c r="AV5" s="709"/>
      <c r="AW5" s="709"/>
      <c r="AX5" s="709"/>
      <c r="AY5" s="709"/>
      <c r="AZ5" s="709"/>
      <c r="BA5" s="709"/>
      <c r="BB5" s="709"/>
      <c r="BC5" s="709"/>
      <c r="BD5" s="709"/>
      <c r="BE5" s="709"/>
      <c r="BF5" s="710"/>
      <c r="BG5" s="642">
        <v>3248866</v>
      </c>
      <c r="BH5" s="643"/>
      <c r="BI5" s="643"/>
      <c r="BJ5" s="643"/>
      <c r="BK5" s="643"/>
      <c r="BL5" s="643"/>
      <c r="BM5" s="643"/>
      <c r="BN5" s="644"/>
      <c r="BO5" s="675">
        <v>96.3</v>
      </c>
      <c r="BP5" s="675"/>
      <c r="BQ5" s="675"/>
      <c r="BR5" s="675"/>
      <c r="BS5" s="676">
        <v>29986</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230899</v>
      </c>
      <c r="S6" s="643"/>
      <c r="T6" s="643"/>
      <c r="U6" s="643"/>
      <c r="V6" s="643"/>
      <c r="W6" s="643"/>
      <c r="X6" s="643"/>
      <c r="Y6" s="644"/>
      <c r="Z6" s="675">
        <v>0.9</v>
      </c>
      <c r="AA6" s="675"/>
      <c r="AB6" s="675"/>
      <c r="AC6" s="675"/>
      <c r="AD6" s="676">
        <v>230899</v>
      </c>
      <c r="AE6" s="676"/>
      <c r="AF6" s="676"/>
      <c r="AG6" s="676"/>
      <c r="AH6" s="676"/>
      <c r="AI6" s="676"/>
      <c r="AJ6" s="676"/>
      <c r="AK6" s="676"/>
      <c r="AL6" s="645">
        <v>2.2000000000000002</v>
      </c>
      <c r="AM6" s="646"/>
      <c r="AN6" s="646"/>
      <c r="AO6" s="677"/>
      <c r="AP6" s="639" t="s">
        <v>235</v>
      </c>
      <c r="AQ6" s="640"/>
      <c r="AR6" s="640"/>
      <c r="AS6" s="640"/>
      <c r="AT6" s="640"/>
      <c r="AU6" s="640"/>
      <c r="AV6" s="640"/>
      <c r="AW6" s="640"/>
      <c r="AX6" s="640"/>
      <c r="AY6" s="640"/>
      <c r="AZ6" s="640"/>
      <c r="BA6" s="640"/>
      <c r="BB6" s="640"/>
      <c r="BC6" s="640"/>
      <c r="BD6" s="640"/>
      <c r="BE6" s="640"/>
      <c r="BF6" s="641"/>
      <c r="BG6" s="642">
        <v>3248866</v>
      </c>
      <c r="BH6" s="643"/>
      <c r="BI6" s="643"/>
      <c r="BJ6" s="643"/>
      <c r="BK6" s="643"/>
      <c r="BL6" s="643"/>
      <c r="BM6" s="643"/>
      <c r="BN6" s="644"/>
      <c r="BO6" s="675">
        <v>96.3</v>
      </c>
      <c r="BP6" s="675"/>
      <c r="BQ6" s="675"/>
      <c r="BR6" s="675"/>
      <c r="BS6" s="676">
        <v>29986</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140884</v>
      </c>
      <c r="CS6" s="643"/>
      <c r="CT6" s="643"/>
      <c r="CU6" s="643"/>
      <c r="CV6" s="643"/>
      <c r="CW6" s="643"/>
      <c r="CX6" s="643"/>
      <c r="CY6" s="644"/>
      <c r="CZ6" s="742">
        <v>0.6</v>
      </c>
      <c r="DA6" s="713"/>
      <c r="DB6" s="713"/>
      <c r="DC6" s="745"/>
      <c r="DD6" s="648" t="s">
        <v>176</v>
      </c>
      <c r="DE6" s="643"/>
      <c r="DF6" s="643"/>
      <c r="DG6" s="643"/>
      <c r="DH6" s="643"/>
      <c r="DI6" s="643"/>
      <c r="DJ6" s="643"/>
      <c r="DK6" s="643"/>
      <c r="DL6" s="643"/>
      <c r="DM6" s="643"/>
      <c r="DN6" s="643"/>
      <c r="DO6" s="643"/>
      <c r="DP6" s="644"/>
      <c r="DQ6" s="648">
        <v>140884</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4876</v>
      </c>
      <c r="S7" s="643"/>
      <c r="T7" s="643"/>
      <c r="U7" s="643"/>
      <c r="V7" s="643"/>
      <c r="W7" s="643"/>
      <c r="X7" s="643"/>
      <c r="Y7" s="644"/>
      <c r="Z7" s="675">
        <v>0</v>
      </c>
      <c r="AA7" s="675"/>
      <c r="AB7" s="675"/>
      <c r="AC7" s="675"/>
      <c r="AD7" s="676">
        <v>4876</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1343172</v>
      </c>
      <c r="BH7" s="643"/>
      <c r="BI7" s="643"/>
      <c r="BJ7" s="643"/>
      <c r="BK7" s="643"/>
      <c r="BL7" s="643"/>
      <c r="BM7" s="643"/>
      <c r="BN7" s="644"/>
      <c r="BO7" s="675">
        <v>39.799999999999997</v>
      </c>
      <c r="BP7" s="675"/>
      <c r="BQ7" s="675"/>
      <c r="BR7" s="675"/>
      <c r="BS7" s="676">
        <v>29986</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7318227</v>
      </c>
      <c r="CS7" s="643"/>
      <c r="CT7" s="643"/>
      <c r="CU7" s="643"/>
      <c r="CV7" s="643"/>
      <c r="CW7" s="643"/>
      <c r="CX7" s="643"/>
      <c r="CY7" s="644"/>
      <c r="CZ7" s="675">
        <v>30</v>
      </c>
      <c r="DA7" s="675"/>
      <c r="DB7" s="675"/>
      <c r="DC7" s="675"/>
      <c r="DD7" s="648">
        <v>2447166</v>
      </c>
      <c r="DE7" s="643"/>
      <c r="DF7" s="643"/>
      <c r="DG7" s="643"/>
      <c r="DH7" s="643"/>
      <c r="DI7" s="643"/>
      <c r="DJ7" s="643"/>
      <c r="DK7" s="643"/>
      <c r="DL7" s="643"/>
      <c r="DM7" s="643"/>
      <c r="DN7" s="643"/>
      <c r="DO7" s="643"/>
      <c r="DP7" s="644"/>
      <c r="DQ7" s="648">
        <v>1734023</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25283</v>
      </c>
      <c r="S8" s="643"/>
      <c r="T8" s="643"/>
      <c r="U8" s="643"/>
      <c r="V8" s="643"/>
      <c r="W8" s="643"/>
      <c r="X8" s="643"/>
      <c r="Y8" s="644"/>
      <c r="Z8" s="675">
        <v>0.1</v>
      </c>
      <c r="AA8" s="675"/>
      <c r="AB8" s="675"/>
      <c r="AC8" s="675"/>
      <c r="AD8" s="676">
        <v>25283</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47921</v>
      </c>
      <c r="BH8" s="643"/>
      <c r="BI8" s="643"/>
      <c r="BJ8" s="643"/>
      <c r="BK8" s="643"/>
      <c r="BL8" s="643"/>
      <c r="BM8" s="643"/>
      <c r="BN8" s="644"/>
      <c r="BO8" s="675">
        <v>1.4</v>
      </c>
      <c r="BP8" s="675"/>
      <c r="BQ8" s="675"/>
      <c r="BR8" s="675"/>
      <c r="BS8" s="648" t="s">
        <v>176</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5276409</v>
      </c>
      <c r="CS8" s="643"/>
      <c r="CT8" s="643"/>
      <c r="CU8" s="643"/>
      <c r="CV8" s="643"/>
      <c r="CW8" s="643"/>
      <c r="CX8" s="643"/>
      <c r="CY8" s="644"/>
      <c r="CZ8" s="675">
        <v>21.6</v>
      </c>
      <c r="DA8" s="675"/>
      <c r="DB8" s="675"/>
      <c r="DC8" s="675"/>
      <c r="DD8" s="648">
        <v>35424</v>
      </c>
      <c r="DE8" s="643"/>
      <c r="DF8" s="643"/>
      <c r="DG8" s="643"/>
      <c r="DH8" s="643"/>
      <c r="DI8" s="643"/>
      <c r="DJ8" s="643"/>
      <c r="DK8" s="643"/>
      <c r="DL8" s="643"/>
      <c r="DM8" s="643"/>
      <c r="DN8" s="643"/>
      <c r="DO8" s="643"/>
      <c r="DP8" s="644"/>
      <c r="DQ8" s="648">
        <v>2810869</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27714</v>
      </c>
      <c r="S9" s="643"/>
      <c r="T9" s="643"/>
      <c r="U9" s="643"/>
      <c r="V9" s="643"/>
      <c r="W9" s="643"/>
      <c r="X9" s="643"/>
      <c r="Y9" s="644"/>
      <c r="Z9" s="675">
        <v>0.1</v>
      </c>
      <c r="AA9" s="675"/>
      <c r="AB9" s="675"/>
      <c r="AC9" s="675"/>
      <c r="AD9" s="676">
        <v>27714</v>
      </c>
      <c r="AE9" s="676"/>
      <c r="AF9" s="676"/>
      <c r="AG9" s="676"/>
      <c r="AH9" s="676"/>
      <c r="AI9" s="676"/>
      <c r="AJ9" s="676"/>
      <c r="AK9" s="676"/>
      <c r="AL9" s="645">
        <v>0.3</v>
      </c>
      <c r="AM9" s="646"/>
      <c r="AN9" s="646"/>
      <c r="AO9" s="677"/>
      <c r="AP9" s="639" t="s">
        <v>244</v>
      </c>
      <c r="AQ9" s="640"/>
      <c r="AR9" s="640"/>
      <c r="AS9" s="640"/>
      <c r="AT9" s="640"/>
      <c r="AU9" s="640"/>
      <c r="AV9" s="640"/>
      <c r="AW9" s="640"/>
      <c r="AX9" s="640"/>
      <c r="AY9" s="640"/>
      <c r="AZ9" s="640"/>
      <c r="BA9" s="640"/>
      <c r="BB9" s="640"/>
      <c r="BC9" s="640"/>
      <c r="BD9" s="640"/>
      <c r="BE9" s="640"/>
      <c r="BF9" s="641"/>
      <c r="BG9" s="642">
        <v>1097451</v>
      </c>
      <c r="BH9" s="643"/>
      <c r="BI9" s="643"/>
      <c r="BJ9" s="643"/>
      <c r="BK9" s="643"/>
      <c r="BL9" s="643"/>
      <c r="BM9" s="643"/>
      <c r="BN9" s="644"/>
      <c r="BO9" s="675">
        <v>32.5</v>
      </c>
      <c r="BP9" s="675"/>
      <c r="BQ9" s="675"/>
      <c r="BR9" s="675"/>
      <c r="BS9" s="648" t="s">
        <v>176</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1809865</v>
      </c>
      <c r="CS9" s="643"/>
      <c r="CT9" s="643"/>
      <c r="CU9" s="643"/>
      <c r="CV9" s="643"/>
      <c r="CW9" s="643"/>
      <c r="CX9" s="643"/>
      <c r="CY9" s="644"/>
      <c r="CZ9" s="675">
        <v>7.4</v>
      </c>
      <c r="DA9" s="675"/>
      <c r="DB9" s="675"/>
      <c r="DC9" s="675"/>
      <c r="DD9" s="648">
        <v>129944</v>
      </c>
      <c r="DE9" s="643"/>
      <c r="DF9" s="643"/>
      <c r="DG9" s="643"/>
      <c r="DH9" s="643"/>
      <c r="DI9" s="643"/>
      <c r="DJ9" s="643"/>
      <c r="DK9" s="643"/>
      <c r="DL9" s="643"/>
      <c r="DM9" s="643"/>
      <c r="DN9" s="643"/>
      <c r="DO9" s="643"/>
      <c r="DP9" s="644"/>
      <c r="DQ9" s="648">
        <v>1463353</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176</v>
      </c>
      <c r="AE10" s="676"/>
      <c r="AF10" s="676"/>
      <c r="AG10" s="676"/>
      <c r="AH10" s="676"/>
      <c r="AI10" s="676"/>
      <c r="AJ10" s="676"/>
      <c r="AK10" s="676"/>
      <c r="AL10" s="645" t="s">
        <v>129</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72764</v>
      </c>
      <c r="BH10" s="643"/>
      <c r="BI10" s="643"/>
      <c r="BJ10" s="643"/>
      <c r="BK10" s="643"/>
      <c r="BL10" s="643"/>
      <c r="BM10" s="643"/>
      <c r="BN10" s="644"/>
      <c r="BO10" s="675">
        <v>2.2000000000000002</v>
      </c>
      <c r="BP10" s="675"/>
      <c r="BQ10" s="675"/>
      <c r="BR10" s="675"/>
      <c r="BS10" s="648" t="s">
        <v>176</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v>8541</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8541</v>
      </c>
      <c r="DR10" s="643"/>
      <c r="DS10" s="643"/>
      <c r="DT10" s="643"/>
      <c r="DU10" s="643"/>
      <c r="DV10" s="643"/>
      <c r="DW10" s="643"/>
      <c r="DX10" s="643"/>
      <c r="DY10" s="643"/>
      <c r="DZ10" s="643"/>
      <c r="EA10" s="643"/>
      <c r="EB10" s="643"/>
      <c r="EC10" s="689"/>
    </row>
    <row r="11" spans="2:143" ht="11.25" customHeight="1" x14ac:dyDescent="0.15">
      <c r="B11" s="639" t="s">
        <v>249</v>
      </c>
      <c r="C11" s="640"/>
      <c r="D11" s="640"/>
      <c r="E11" s="640"/>
      <c r="F11" s="640"/>
      <c r="G11" s="640"/>
      <c r="H11" s="640"/>
      <c r="I11" s="640"/>
      <c r="J11" s="640"/>
      <c r="K11" s="640"/>
      <c r="L11" s="640"/>
      <c r="M11" s="640"/>
      <c r="N11" s="640"/>
      <c r="O11" s="640"/>
      <c r="P11" s="640"/>
      <c r="Q11" s="641"/>
      <c r="R11" s="642">
        <v>616662</v>
      </c>
      <c r="S11" s="643"/>
      <c r="T11" s="643"/>
      <c r="U11" s="643"/>
      <c r="V11" s="643"/>
      <c r="W11" s="643"/>
      <c r="X11" s="643"/>
      <c r="Y11" s="644"/>
      <c r="Z11" s="645">
        <v>2.4</v>
      </c>
      <c r="AA11" s="646"/>
      <c r="AB11" s="646"/>
      <c r="AC11" s="647"/>
      <c r="AD11" s="648">
        <v>616662</v>
      </c>
      <c r="AE11" s="643"/>
      <c r="AF11" s="643"/>
      <c r="AG11" s="643"/>
      <c r="AH11" s="643"/>
      <c r="AI11" s="643"/>
      <c r="AJ11" s="643"/>
      <c r="AK11" s="644"/>
      <c r="AL11" s="645">
        <v>5.8</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125036</v>
      </c>
      <c r="BH11" s="643"/>
      <c r="BI11" s="643"/>
      <c r="BJ11" s="643"/>
      <c r="BK11" s="643"/>
      <c r="BL11" s="643"/>
      <c r="BM11" s="643"/>
      <c r="BN11" s="644"/>
      <c r="BO11" s="675">
        <v>3.7</v>
      </c>
      <c r="BP11" s="675"/>
      <c r="BQ11" s="675"/>
      <c r="BR11" s="675"/>
      <c r="BS11" s="648">
        <v>29986</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894008</v>
      </c>
      <c r="CS11" s="643"/>
      <c r="CT11" s="643"/>
      <c r="CU11" s="643"/>
      <c r="CV11" s="643"/>
      <c r="CW11" s="643"/>
      <c r="CX11" s="643"/>
      <c r="CY11" s="644"/>
      <c r="CZ11" s="675">
        <v>3.7</v>
      </c>
      <c r="DA11" s="675"/>
      <c r="DB11" s="675"/>
      <c r="DC11" s="675"/>
      <c r="DD11" s="648">
        <v>245976</v>
      </c>
      <c r="DE11" s="643"/>
      <c r="DF11" s="643"/>
      <c r="DG11" s="643"/>
      <c r="DH11" s="643"/>
      <c r="DI11" s="643"/>
      <c r="DJ11" s="643"/>
      <c r="DK11" s="643"/>
      <c r="DL11" s="643"/>
      <c r="DM11" s="643"/>
      <c r="DN11" s="643"/>
      <c r="DO11" s="643"/>
      <c r="DP11" s="644"/>
      <c r="DQ11" s="648">
        <v>304749</v>
      </c>
      <c r="DR11" s="643"/>
      <c r="DS11" s="643"/>
      <c r="DT11" s="643"/>
      <c r="DU11" s="643"/>
      <c r="DV11" s="643"/>
      <c r="DW11" s="643"/>
      <c r="DX11" s="643"/>
      <c r="DY11" s="643"/>
      <c r="DZ11" s="643"/>
      <c r="EA11" s="643"/>
      <c r="EB11" s="643"/>
      <c r="EC11" s="689"/>
    </row>
    <row r="12" spans="2:143" ht="11.25" customHeight="1" x14ac:dyDescent="0.15">
      <c r="B12" s="639" t="s">
        <v>252</v>
      </c>
      <c r="C12" s="640"/>
      <c r="D12" s="640"/>
      <c r="E12" s="640"/>
      <c r="F12" s="640"/>
      <c r="G12" s="640"/>
      <c r="H12" s="640"/>
      <c r="I12" s="640"/>
      <c r="J12" s="640"/>
      <c r="K12" s="640"/>
      <c r="L12" s="640"/>
      <c r="M12" s="640"/>
      <c r="N12" s="640"/>
      <c r="O12" s="640"/>
      <c r="P12" s="640"/>
      <c r="Q12" s="641"/>
      <c r="R12" s="642">
        <v>39671</v>
      </c>
      <c r="S12" s="643"/>
      <c r="T12" s="643"/>
      <c r="U12" s="643"/>
      <c r="V12" s="643"/>
      <c r="W12" s="643"/>
      <c r="X12" s="643"/>
      <c r="Y12" s="644"/>
      <c r="Z12" s="675">
        <v>0.2</v>
      </c>
      <c r="AA12" s="675"/>
      <c r="AB12" s="675"/>
      <c r="AC12" s="675"/>
      <c r="AD12" s="676">
        <v>39671</v>
      </c>
      <c r="AE12" s="676"/>
      <c r="AF12" s="676"/>
      <c r="AG12" s="676"/>
      <c r="AH12" s="676"/>
      <c r="AI12" s="676"/>
      <c r="AJ12" s="676"/>
      <c r="AK12" s="676"/>
      <c r="AL12" s="645">
        <v>0.4</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1596902</v>
      </c>
      <c r="BH12" s="643"/>
      <c r="BI12" s="643"/>
      <c r="BJ12" s="643"/>
      <c r="BK12" s="643"/>
      <c r="BL12" s="643"/>
      <c r="BM12" s="643"/>
      <c r="BN12" s="644"/>
      <c r="BO12" s="675">
        <v>47.4</v>
      </c>
      <c r="BP12" s="675"/>
      <c r="BQ12" s="675"/>
      <c r="BR12" s="675"/>
      <c r="BS12" s="648" t="s">
        <v>176</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395990</v>
      </c>
      <c r="CS12" s="643"/>
      <c r="CT12" s="643"/>
      <c r="CU12" s="643"/>
      <c r="CV12" s="643"/>
      <c r="CW12" s="643"/>
      <c r="CX12" s="643"/>
      <c r="CY12" s="644"/>
      <c r="CZ12" s="675">
        <v>1.6</v>
      </c>
      <c r="DA12" s="675"/>
      <c r="DB12" s="675"/>
      <c r="DC12" s="675"/>
      <c r="DD12" s="648">
        <v>2611</v>
      </c>
      <c r="DE12" s="643"/>
      <c r="DF12" s="643"/>
      <c r="DG12" s="643"/>
      <c r="DH12" s="643"/>
      <c r="DI12" s="643"/>
      <c r="DJ12" s="643"/>
      <c r="DK12" s="643"/>
      <c r="DL12" s="643"/>
      <c r="DM12" s="643"/>
      <c r="DN12" s="643"/>
      <c r="DO12" s="643"/>
      <c r="DP12" s="644"/>
      <c r="DQ12" s="648">
        <v>270719</v>
      </c>
      <c r="DR12" s="643"/>
      <c r="DS12" s="643"/>
      <c r="DT12" s="643"/>
      <c r="DU12" s="643"/>
      <c r="DV12" s="643"/>
      <c r="DW12" s="643"/>
      <c r="DX12" s="643"/>
      <c r="DY12" s="643"/>
      <c r="DZ12" s="643"/>
      <c r="EA12" s="643"/>
      <c r="EB12" s="643"/>
      <c r="EC12" s="689"/>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176</v>
      </c>
      <c r="S13" s="643"/>
      <c r="T13" s="643"/>
      <c r="U13" s="643"/>
      <c r="V13" s="643"/>
      <c r="W13" s="643"/>
      <c r="X13" s="643"/>
      <c r="Y13" s="644"/>
      <c r="Z13" s="675" t="s">
        <v>176</v>
      </c>
      <c r="AA13" s="675"/>
      <c r="AB13" s="675"/>
      <c r="AC13" s="675"/>
      <c r="AD13" s="676" t="s">
        <v>176</v>
      </c>
      <c r="AE13" s="676"/>
      <c r="AF13" s="676"/>
      <c r="AG13" s="676"/>
      <c r="AH13" s="676"/>
      <c r="AI13" s="676"/>
      <c r="AJ13" s="676"/>
      <c r="AK13" s="676"/>
      <c r="AL13" s="645" t="s">
        <v>129</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1594093</v>
      </c>
      <c r="BH13" s="643"/>
      <c r="BI13" s="643"/>
      <c r="BJ13" s="643"/>
      <c r="BK13" s="643"/>
      <c r="BL13" s="643"/>
      <c r="BM13" s="643"/>
      <c r="BN13" s="644"/>
      <c r="BO13" s="675">
        <v>47.3</v>
      </c>
      <c r="BP13" s="675"/>
      <c r="BQ13" s="675"/>
      <c r="BR13" s="675"/>
      <c r="BS13" s="648" t="s">
        <v>129</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1672637</v>
      </c>
      <c r="CS13" s="643"/>
      <c r="CT13" s="643"/>
      <c r="CU13" s="643"/>
      <c r="CV13" s="643"/>
      <c r="CW13" s="643"/>
      <c r="CX13" s="643"/>
      <c r="CY13" s="644"/>
      <c r="CZ13" s="675">
        <v>6.9</v>
      </c>
      <c r="DA13" s="675"/>
      <c r="DB13" s="675"/>
      <c r="DC13" s="675"/>
      <c r="DD13" s="648">
        <v>633070</v>
      </c>
      <c r="DE13" s="643"/>
      <c r="DF13" s="643"/>
      <c r="DG13" s="643"/>
      <c r="DH13" s="643"/>
      <c r="DI13" s="643"/>
      <c r="DJ13" s="643"/>
      <c r="DK13" s="643"/>
      <c r="DL13" s="643"/>
      <c r="DM13" s="643"/>
      <c r="DN13" s="643"/>
      <c r="DO13" s="643"/>
      <c r="DP13" s="644"/>
      <c r="DQ13" s="648">
        <v>1056761</v>
      </c>
      <c r="DR13" s="643"/>
      <c r="DS13" s="643"/>
      <c r="DT13" s="643"/>
      <c r="DU13" s="643"/>
      <c r="DV13" s="643"/>
      <c r="DW13" s="643"/>
      <c r="DX13" s="643"/>
      <c r="DY13" s="643"/>
      <c r="DZ13" s="643"/>
      <c r="EA13" s="643"/>
      <c r="EB13" s="643"/>
      <c r="EC13" s="689"/>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176</v>
      </c>
      <c r="S14" s="643"/>
      <c r="T14" s="643"/>
      <c r="U14" s="643"/>
      <c r="V14" s="643"/>
      <c r="W14" s="643"/>
      <c r="X14" s="643"/>
      <c r="Y14" s="644"/>
      <c r="Z14" s="675" t="s">
        <v>176</v>
      </c>
      <c r="AA14" s="675"/>
      <c r="AB14" s="675"/>
      <c r="AC14" s="675"/>
      <c r="AD14" s="676" t="s">
        <v>176</v>
      </c>
      <c r="AE14" s="676"/>
      <c r="AF14" s="676"/>
      <c r="AG14" s="676"/>
      <c r="AH14" s="676"/>
      <c r="AI14" s="676"/>
      <c r="AJ14" s="676"/>
      <c r="AK14" s="676"/>
      <c r="AL14" s="645" t="s">
        <v>129</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130458</v>
      </c>
      <c r="BH14" s="643"/>
      <c r="BI14" s="643"/>
      <c r="BJ14" s="643"/>
      <c r="BK14" s="643"/>
      <c r="BL14" s="643"/>
      <c r="BM14" s="643"/>
      <c r="BN14" s="644"/>
      <c r="BO14" s="675">
        <v>3.9</v>
      </c>
      <c r="BP14" s="675"/>
      <c r="BQ14" s="675"/>
      <c r="BR14" s="675"/>
      <c r="BS14" s="648" t="s">
        <v>176</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1258740</v>
      </c>
      <c r="CS14" s="643"/>
      <c r="CT14" s="643"/>
      <c r="CU14" s="643"/>
      <c r="CV14" s="643"/>
      <c r="CW14" s="643"/>
      <c r="CX14" s="643"/>
      <c r="CY14" s="644"/>
      <c r="CZ14" s="675">
        <v>5.2</v>
      </c>
      <c r="DA14" s="675"/>
      <c r="DB14" s="675"/>
      <c r="DC14" s="675"/>
      <c r="DD14" s="648">
        <v>242934</v>
      </c>
      <c r="DE14" s="643"/>
      <c r="DF14" s="643"/>
      <c r="DG14" s="643"/>
      <c r="DH14" s="643"/>
      <c r="DI14" s="643"/>
      <c r="DJ14" s="643"/>
      <c r="DK14" s="643"/>
      <c r="DL14" s="643"/>
      <c r="DM14" s="643"/>
      <c r="DN14" s="643"/>
      <c r="DO14" s="643"/>
      <c r="DP14" s="644"/>
      <c r="DQ14" s="648">
        <v>838894</v>
      </c>
      <c r="DR14" s="643"/>
      <c r="DS14" s="643"/>
      <c r="DT14" s="643"/>
      <c r="DU14" s="643"/>
      <c r="DV14" s="643"/>
      <c r="DW14" s="643"/>
      <c r="DX14" s="643"/>
      <c r="DY14" s="643"/>
      <c r="DZ14" s="643"/>
      <c r="EA14" s="643"/>
      <c r="EB14" s="643"/>
      <c r="EC14" s="689"/>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176</v>
      </c>
      <c r="AA15" s="675"/>
      <c r="AB15" s="675"/>
      <c r="AC15" s="675"/>
      <c r="AD15" s="676" t="s">
        <v>129</v>
      </c>
      <c r="AE15" s="676"/>
      <c r="AF15" s="676"/>
      <c r="AG15" s="676"/>
      <c r="AH15" s="676"/>
      <c r="AI15" s="676"/>
      <c r="AJ15" s="676"/>
      <c r="AK15" s="676"/>
      <c r="AL15" s="645" t="s">
        <v>176</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178334</v>
      </c>
      <c r="BH15" s="643"/>
      <c r="BI15" s="643"/>
      <c r="BJ15" s="643"/>
      <c r="BK15" s="643"/>
      <c r="BL15" s="643"/>
      <c r="BM15" s="643"/>
      <c r="BN15" s="644"/>
      <c r="BO15" s="675">
        <v>5.3</v>
      </c>
      <c r="BP15" s="675"/>
      <c r="BQ15" s="675"/>
      <c r="BR15" s="675"/>
      <c r="BS15" s="648" t="s">
        <v>176</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2409141</v>
      </c>
      <c r="CS15" s="643"/>
      <c r="CT15" s="643"/>
      <c r="CU15" s="643"/>
      <c r="CV15" s="643"/>
      <c r="CW15" s="643"/>
      <c r="CX15" s="643"/>
      <c r="CY15" s="644"/>
      <c r="CZ15" s="675">
        <v>9.9</v>
      </c>
      <c r="DA15" s="675"/>
      <c r="DB15" s="675"/>
      <c r="DC15" s="675"/>
      <c r="DD15" s="648">
        <v>1139534</v>
      </c>
      <c r="DE15" s="643"/>
      <c r="DF15" s="643"/>
      <c r="DG15" s="643"/>
      <c r="DH15" s="643"/>
      <c r="DI15" s="643"/>
      <c r="DJ15" s="643"/>
      <c r="DK15" s="643"/>
      <c r="DL15" s="643"/>
      <c r="DM15" s="643"/>
      <c r="DN15" s="643"/>
      <c r="DO15" s="643"/>
      <c r="DP15" s="644"/>
      <c r="DQ15" s="648">
        <v>1172627</v>
      </c>
      <c r="DR15" s="643"/>
      <c r="DS15" s="643"/>
      <c r="DT15" s="643"/>
      <c r="DU15" s="643"/>
      <c r="DV15" s="643"/>
      <c r="DW15" s="643"/>
      <c r="DX15" s="643"/>
      <c r="DY15" s="643"/>
      <c r="DZ15" s="643"/>
      <c r="EA15" s="643"/>
      <c r="EB15" s="643"/>
      <c r="EC15" s="689"/>
    </row>
    <row r="16" spans="2:143" ht="11.25" customHeight="1" x14ac:dyDescent="0.15">
      <c r="B16" s="639" t="s">
        <v>264</v>
      </c>
      <c r="C16" s="640"/>
      <c r="D16" s="640"/>
      <c r="E16" s="640"/>
      <c r="F16" s="640"/>
      <c r="G16" s="640"/>
      <c r="H16" s="640"/>
      <c r="I16" s="640"/>
      <c r="J16" s="640"/>
      <c r="K16" s="640"/>
      <c r="L16" s="640"/>
      <c r="M16" s="640"/>
      <c r="N16" s="640"/>
      <c r="O16" s="640"/>
      <c r="P16" s="640"/>
      <c r="Q16" s="641"/>
      <c r="R16" s="642">
        <v>20082</v>
      </c>
      <c r="S16" s="643"/>
      <c r="T16" s="643"/>
      <c r="U16" s="643"/>
      <c r="V16" s="643"/>
      <c r="W16" s="643"/>
      <c r="X16" s="643"/>
      <c r="Y16" s="644"/>
      <c r="Z16" s="675">
        <v>0.1</v>
      </c>
      <c r="AA16" s="675"/>
      <c r="AB16" s="675"/>
      <c r="AC16" s="675"/>
      <c r="AD16" s="676">
        <v>20082</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176</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160705</v>
      </c>
      <c r="CS16" s="643"/>
      <c r="CT16" s="643"/>
      <c r="CU16" s="643"/>
      <c r="CV16" s="643"/>
      <c r="CW16" s="643"/>
      <c r="CX16" s="643"/>
      <c r="CY16" s="644"/>
      <c r="CZ16" s="675">
        <v>0.7</v>
      </c>
      <c r="DA16" s="675"/>
      <c r="DB16" s="675"/>
      <c r="DC16" s="675"/>
      <c r="DD16" s="648" t="s">
        <v>176</v>
      </c>
      <c r="DE16" s="643"/>
      <c r="DF16" s="643"/>
      <c r="DG16" s="643"/>
      <c r="DH16" s="643"/>
      <c r="DI16" s="643"/>
      <c r="DJ16" s="643"/>
      <c r="DK16" s="643"/>
      <c r="DL16" s="643"/>
      <c r="DM16" s="643"/>
      <c r="DN16" s="643"/>
      <c r="DO16" s="643"/>
      <c r="DP16" s="644"/>
      <c r="DQ16" s="648">
        <v>29265</v>
      </c>
      <c r="DR16" s="643"/>
      <c r="DS16" s="643"/>
      <c r="DT16" s="643"/>
      <c r="DU16" s="643"/>
      <c r="DV16" s="643"/>
      <c r="DW16" s="643"/>
      <c r="DX16" s="643"/>
      <c r="DY16" s="643"/>
      <c r="DZ16" s="643"/>
      <c r="EA16" s="643"/>
      <c r="EB16" s="643"/>
      <c r="EC16" s="689"/>
    </row>
    <row r="17" spans="2:133" ht="11.25" customHeight="1" x14ac:dyDescent="0.15">
      <c r="B17" s="639" t="s">
        <v>267</v>
      </c>
      <c r="C17" s="640"/>
      <c r="D17" s="640"/>
      <c r="E17" s="640"/>
      <c r="F17" s="640"/>
      <c r="G17" s="640"/>
      <c r="H17" s="640"/>
      <c r="I17" s="640"/>
      <c r="J17" s="640"/>
      <c r="K17" s="640"/>
      <c r="L17" s="640"/>
      <c r="M17" s="640"/>
      <c r="N17" s="640"/>
      <c r="O17" s="640"/>
      <c r="P17" s="640"/>
      <c r="Q17" s="641"/>
      <c r="R17" s="642">
        <v>22327</v>
      </c>
      <c r="S17" s="643"/>
      <c r="T17" s="643"/>
      <c r="U17" s="643"/>
      <c r="V17" s="643"/>
      <c r="W17" s="643"/>
      <c r="X17" s="643"/>
      <c r="Y17" s="644"/>
      <c r="Z17" s="675">
        <v>0.1</v>
      </c>
      <c r="AA17" s="675"/>
      <c r="AB17" s="675"/>
      <c r="AC17" s="675"/>
      <c r="AD17" s="676">
        <v>22327</v>
      </c>
      <c r="AE17" s="676"/>
      <c r="AF17" s="676"/>
      <c r="AG17" s="676"/>
      <c r="AH17" s="676"/>
      <c r="AI17" s="676"/>
      <c r="AJ17" s="676"/>
      <c r="AK17" s="676"/>
      <c r="AL17" s="645">
        <v>0.2</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176</v>
      </c>
      <c r="BH17" s="643"/>
      <c r="BI17" s="643"/>
      <c r="BJ17" s="643"/>
      <c r="BK17" s="643"/>
      <c r="BL17" s="643"/>
      <c r="BM17" s="643"/>
      <c r="BN17" s="644"/>
      <c r="BO17" s="675" t="s">
        <v>129</v>
      </c>
      <c r="BP17" s="675"/>
      <c r="BQ17" s="675"/>
      <c r="BR17" s="675"/>
      <c r="BS17" s="648" t="s">
        <v>176</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3036673</v>
      </c>
      <c r="CS17" s="643"/>
      <c r="CT17" s="643"/>
      <c r="CU17" s="643"/>
      <c r="CV17" s="643"/>
      <c r="CW17" s="643"/>
      <c r="CX17" s="643"/>
      <c r="CY17" s="644"/>
      <c r="CZ17" s="675">
        <v>12.5</v>
      </c>
      <c r="DA17" s="675"/>
      <c r="DB17" s="675"/>
      <c r="DC17" s="675"/>
      <c r="DD17" s="648" t="s">
        <v>176</v>
      </c>
      <c r="DE17" s="643"/>
      <c r="DF17" s="643"/>
      <c r="DG17" s="643"/>
      <c r="DH17" s="643"/>
      <c r="DI17" s="643"/>
      <c r="DJ17" s="643"/>
      <c r="DK17" s="643"/>
      <c r="DL17" s="643"/>
      <c r="DM17" s="643"/>
      <c r="DN17" s="643"/>
      <c r="DO17" s="643"/>
      <c r="DP17" s="644"/>
      <c r="DQ17" s="648">
        <v>2967672</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24209</v>
      </c>
      <c r="S18" s="643"/>
      <c r="T18" s="643"/>
      <c r="U18" s="643"/>
      <c r="V18" s="643"/>
      <c r="W18" s="643"/>
      <c r="X18" s="643"/>
      <c r="Y18" s="644"/>
      <c r="Z18" s="675">
        <v>0.1</v>
      </c>
      <c r="AA18" s="675"/>
      <c r="AB18" s="675"/>
      <c r="AC18" s="675"/>
      <c r="AD18" s="676">
        <v>24209</v>
      </c>
      <c r="AE18" s="676"/>
      <c r="AF18" s="676"/>
      <c r="AG18" s="676"/>
      <c r="AH18" s="676"/>
      <c r="AI18" s="676"/>
      <c r="AJ18" s="676"/>
      <c r="AK18" s="676"/>
      <c r="AL18" s="645">
        <v>0.2</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176</v>
      </c>
      <c r="BH18" s="643"/>
      <c r="BI18" s="643"/>
      <c r="BJ18" s="643"/>
      <c r="BK18" s="643"/>
      <c r="BL18" s="643"/>
      <c r="BM18" s="643"/>
      <c r="BN18" s="644"/>
      <c r="BO18" s="675" t="s">
        <v>176</v>
      </c>
      <c r="BP18" s="675"/>
      <c r="BQ18" s="675"/>
      <c r="BR18" s="675"/>
      <c r="BS18" s="648" t="s">
        <v>176</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176</v>
      </c>
      <c r="CS18" s="643"/>
      <c r="CT18" s="643"/>
      <c r="CU18" s="643"/>
      <c r="CV18" s="643"/>
      <c r="CW18" s="643"/>
      <c r="CX18" s="643"/>
      <c r="CY18" s="644"/>
      <c r="CZ18" s="675" t="s">
        <v>129</v>
      </c>
      <c r="DA18" s="675"/>
      <c r="DB18" s="675"/>
      <c r="DC18" s="675"/>
      <c r="DD18" s="648" t="s">
        <v>176</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11898</v>
      </c>
      <c r="S19" s="643"/>
      <c r="T19" s="643"/>
      <c r="U19" s="643"/>
      <c r="V19" s="643"/>
      <c r="W19" s="643"/>
      <c r="X19" s="643"/>
      <c r="Y19" s="644"/>
      <c r="Z19" s="675">
        <v>0</v>
      </c>
      <c r="AA19" s="675"/>
      <c r="AB19" s="675"/>
      <c r="AC19" s="675"/>
      <c r="AD19" s="676">
        <v>11898</v>
      </c>
      <c r="AE19" s="676"/>
      <c r="AF19" s="676"/>
      <c r="AG19" s="676"/>
      <c r="AH19" s="676"/>
      <c r="AI19" s="676"/>
      <c r="AJ19" s="676"/>
      <c r="AK19" s="676"/>
      <c r="AL19" s="645">
        <v>0.1</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123182</v>
      </c>
      <c r="BH19" s="643"/>
      <c r="BI19" s="643"/>
      <c r="BJ19" s="643"/>
      <c r="BK19" s="643"/>
      <c r="BL19" s="643"/>
      <c r="BM19" s="643"/>
      <c r="BN19" s="644"/>
      <c r="BO19" s="675">
        <v>3.7</v>
      </c>
      <c r="BP19" s="675"/>
      <c r="BQ19" s="675"/>
      <c r="BR19" s="675"/>
      <c r="BS19" s="648" t="s">
        <v>129</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176</v>
      </c>
      <c r="CS19" s="643"/>
      <c r="CT19" s="643"/>
      <c r="CU19" s="643"/>
      <c r="CV19" s="643"/>
      <c r="CW19" s="643"/>
      <c r="CX19" s="643"/>
      <c r="CY19" s="644"/>
      <c r="CZ19" s="675" t="s">
        <v>176</v>
      </c>
      <c r="DA19" s="675"/>
      <c r="DB19" s="675"/>
      <c r="DC19" s="675"/>
      <c r="DD19" s="648" t="s">
        <v>129</v>
      </c>
      <c r="DE19" s="643"/>
      <c r="DF19" s="643"/>
      <c r="DG19" s="643"/>
      <c r="DH19" s="643"/>
      <c r="DI19" s="643"/>
      <c r="DJ19" s="643"/>
      <c r="DK19" s="643"/>
      <c r="DL19" s="643"/>
      <c r="DM19" s="643"/>
      <c r="DN19" s="643"/>
      <c r="DO19" s="643"/>
      <c r="DP19" s="644"/>
      <c r="DQ19" s="648" t="s">
        <v>176</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9707</v>
      </c>
      <c r="S20" s="643"/>
      <c r="T20" s="643"/>
      <c r="U20" s="643"/>
      <c r="V20" s="643"/>
      <c r="W20" s="643"/>
      <c r="X20" s="643"/>
      <c r="Y20" s="644"/>
      <c r="Z20" s="675">
        <v>0</v>
      </c>
      <c r="AA20" s="675"/>
      <c r="AB20" s="675"/>
      <c r="AC20" s="675"/>
      <c r="AD20" s="676">
        <v>9707</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123182</v>
      </c>
      <c r="BH20" s="643"/>
      <c r="BI20" s="643"/>
      <c r="BJ20" s="643"/>
      <c r="BK20" s="643"/>
      <c r="BL20" s="643"/>
      <c r="BM20" s="643"/>
      <c r="BN20" s="644"/>
      <c r="BO20" s="675">
        <v>3.7</v>
      </c>
      <c r="BP20" s="675"/>
      <c r="BQ20" s="675"/>
      <c r="BR20" s="675"/>
      <c r="BS20" s="648" t="s">
        <v>176</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24381820</v>
      </c>
      <c r="CS20" s="643"/>
      <c r="CT20" s="643"/>
      <c r="CU20" s="643"/>
      <c r="CV20" s="643"/>
      <c r="CW20" s="643"/>
      <c r="CX20" s="643"/>
      <c r="CY20" s="644"/>
      <c r="CZ20" s="675">
        <v>100</v>
      </c>
      <c r="DA20" s="675"/>
      <c r="DB20" s="675"/>
      <c r="DC20" s="675"/>
      <c r="DD20" s="648">
        <v>4876659</v>
      </c>
      <c r="DE20" s="643"/>
      <c r="DF20" s="643"/>
      <c r="DG20" s="643"/>
      <c r="DH20" s="643"/>
      <c r="DI20" s="643"/>
      <c r="DJ20" s="643"/>
      <c r="DK20" s="643"/>
      <c r="DL20" s="643"/>
      <c r="DM20" s="643"/>
      <c r="DN20" s="643"/>
      <c r="DO20" s="643"/>
      <c r="DP20" s="644"/>
      <c r="DQ20" s="648">
        <v>12798357</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2604</v>
      </c>
      <c r="S21" s="643"/>
      <c r="T21" s="643"/>
      <c r="U21" s="643"/>
      <c r="V21" s="643"/>
      <c r="W21" s="643"/>
      <c r="X21" s="643"/>
      <c r="Y21" s="644"/>
      <c r="Z21" s="675">
        <v>0</v>
      </c>
      <c r="AA21" s="675"/>
      <c r="AB21" s="675"/>
      <c r="AC21" s="675"/>
      <c r="AD21" s="676">
        <v>2604</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t="s">
        <v>176</v>
      </c>
      <c r="BH21" s="643"/>
      <c r="BI21" s="643"/>
      <c r="BJ21" s="643"/>
      <c r="BK21" s="643"/>
      <c r="BL21" s="643"/>
      <c r="BM21" s="643"/>
      <c r="BN21" s="644"/>
      <c r="BO21" s="675" t="s">
        <v>176</v>
      </c>
      <c r="BP21" s="675"/>
      <c r="BQ21" s="675"/>
      <c r="BR21" s="675"/>
      <c r="BS21" s="648" t="s">
        <v>176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7579626</v>
      </c>
      <c r="S22" s="643"/>
      <c r="T22" s="643"/>
      <c r="U22" s="643"/>
      <c r="V22" s="643"/>
      <c r="W22" s="643"/>
      <c r="X22" s="643"/>
      <c r="Y22" s="644"/>
      <c r="Z22" s="675">
        <v>30.1</v>
      </c>
      <c r="AA22" s="675"/>
      <c r="AB22" s="675"/>
      <c r="AC22" s="675"/>
      <c r="AD22" s="676">
        <v>6419524</v>
      </c>
      <c r="AE22" s="676"/>
      <c r="AF22" s="676"/>
      <c r="AG22" s="676"/>
      <c r="AH22" s="676"/>
      <c r="AI22" s="676"/>
      <c r="AJ22" s="676"/>
      <c r="AK22" s="676"/>
      <c r="AL22" s="645">
        <v>60</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176</v>
      </c>
      <c r="BH22" s="643"/>
      <c r="BI22" s="643"/>
      <c r="BJ22" s="643"/>
      <c r="BK22" s="643"/>
      <c r="BL22" s="643"/>
      <c r="BM22" s="643"/>
      <c r="BN22" s="644"/>
      <c r="BO22" s="675" t="s">
        <v>176</v>
      </c>
      <c r="BP22" s="675"/>
      <c r="BQ22" s="675"/>
      <c r="BR22" s="675"/>
      <c r="BS22" s="648" t="s">
        <v>176</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6419524</v>
      </c>
      <c r="S23" s="643"/>
      <c r="T23" s="643"/>
      <c r="U23" s="643"/>
      <c r="V23" s="643"/>
      <c r="W23" s="643"/>
      <c r="X23" s="643"/>
      <c r="Y23" s="644"/>
      <c r="Z23" s="675">
        <v>25.5</v>
      </c>
      <c r="AA23" s="675"/>
      <c r="AB23" s="675"/>
      <c r="AC23" s="675"/>
      <c r="AD23" s="676">
        <v>6419524</v>
      </c>
      <c r="AE23" s="676"/>
      <c r="AF23" s="676"/>
      <c r="AG23" s="676"/>
      <c r="AH23" s="676"/>
      <c r="AI23" s="676"/>
      <c r="AJ23" s="676"/>
      <c r="AK23" s="676"/>
      <c r="AL23" s="645">
        <v>60</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v>123182</v>
      </c>
      <c r="BH23" s="643"/>
      <c r="BI23" s="643"/>
      <c r="BJ23" s="643"/>
      <c r="BK23" s="643"/>
      <c r="BL23" s="643"/>
      <c r="BM23" s="643"/>
      <c r="BN23" s="644"/>
      <c r="BO23" s="675">
        <v>3.7</v>
      </c>
      <c r="BP23" s="675"/>
      <c r="BQ23" s="675"/>
      <c r="BR23" s="675"/>
      <c r="BS23" s="648" t="s">
        <v>176</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1160102</v>
      </c>
      <c r="S24" s="643"/>
      <c r="T24" s="643"/>
      <c r="U24" s="643"/>
      <c r="V24" s="643"/>
      <c r="W24" s="643"/>
      <c r="X24" s="643"/>
      <c r="Y24" s="644"/>
      <c r="Z24" s="675">
        <v>4.5999999999999996</v>
      </c>
      <c r="AA24" s="675"/>
      <c r="AB24" s="675"/>
      <c r="AC24" s="675"/>
      <c r="AD24" s="676" t="s">
        <v>176</v>
      </c>
      <c r="AE24" s="676"/>
      <c r="AF24" s="676"/>
      <c r="AG24" s="676"/>
      <c r="AH24" s="676"/>
      <c r="AI24" s="676"/>
      <c r="AJ24" s="676"/>
      <c r="AK24" s="676"/>
      <c r="AL24" s="645" t="s">
        <v>129</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176</v>
      </c>
      <c r="BH24" s="643"/>
      <c r="BI24" s="643"/>
      <c r="BJ24" s="643"/>
      <c r="BK24" s="643"/>
      <c r="BL24" s="643"/>
      <c r="BM24" s="643"/>
      <c r="BN24" s="644"/>
      <c r="BO24" s="675" t="s">
        <v>176</v>
      </c>
      <c r="BP24" s="675"/>
      <c r="BQ24" s="675"/>
      <c r="BR24" s="675"/>
      <c r="BS24" s="648" t="s">
        <v>176</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8958723</v>
      </c>
      <c r="CS24" s="698"/>
      <c r="CT24" s="698"/>
      <c r="CU24" s="698"/>
      <c r="CV24" s="698"/>
      <c r="CW24" s="698"/>
      <c r="CX24" s="698"/>
      <c r="CY24" s="741"/>
      <c r="CZ24" s="742">
        <v>36.700000000000003</v>
      </c>
      <c r="DA24" s="713"/>
      <c r="DB24" s="713"/>
      <c r="DC24" s="745"/>
      <c r="DD24" s="740">
        <v>6717569</v>
      </c>
      <c r="DE24" s="698"/>
      <c r="DF24" s="698"/>
      <c r="DG24" s="698"/>
      <c r="DH24" s="698"/>
      <c r="DI24" s="698"/>
      <c r="DJ24" s="698"/>
      <c r="DK24" s="741"/>
      <c r="DL24" s="740">
        <v>6115767</v>
      </c>
      <c r="DM24" s="698"/>
      <c r="DN24" s="698"/>
      <c r="DO24" s="698"/>
      <c r="DP24" s="698"/>
      <c r="DQ24" s="698"/>
      <c r="DR24" s="698"/>
      <c r="DS24" s="698"/>
      <c r="DT24" s="698"/>
      <c r="DU24" s="698"/>
      <c r="DV24" s="741"/>
      <c r="DW24" s="742">
        <v>55.2</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176</v>
      </c>
      <c r="S25" s="643"/>
      <c r="T25" s="643"/>
      <c r="U25" s="643"/>
      <c r="V25" s="643"/>
      <c r="W25" s="643"/>
      <c r="X25" s="643"/>
      <c r="Y25" s="644"/>
      <c r="Z25" s="675" t="s">
        <v>176</v>
      </c>
      <c r="AA25" s="675"/>
      <c r="AB25" s="675"/>
      <c r="AC25" s="675"/>
      <c r="AD25" s="676" t="s">
        <v>176</v>
      </c>
      <c r="AE25" s="676"/>
      <c r="AF25" s="676"/>
      <c r="AG25" s="676"/>
      <c r="AH25" s="676"/>
      <c r="AI25" s="676"/>
      <c r="AJ25" s="676"/>
      <c r="AK25" s="676"/>
      <c r="AL25" s="645" t="s">
        <v>176</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176</v>
      </c>
      <c r="BH25" s="643"/>
      <c r="BI25" s="643"/>
      <c r="BJ25" s="643"/>
      <c r="BK25" s="643"/>
      <c r="BL25" s="643"/>
      <c r="BM25" s="643"/>
      <c r="BN25" s="644"/>
      <c r="BO25" s="675" t="s">
        <v>176</v>
      </c>
      <c r="BP25" s="675"/>
      <c r="BQ25" s="675"/>
      <c r="BR25" s="675"/>
      <c r="BS25" s="648" t="s">
        <v>176</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3249984</v>
      </c>
      <c r="CS25" s="661"/>
      <c r="CT25" s="661"/>
      <c r="CU25" s="661"/>
      <c r="CV25" s="661"/>
      <c r="CW25" s="661"/>
      <c r="CX25" s="661"/>
      <c r="CY25" s="662"/>
      <c r="CZ25" s="645">
        <v>13.3</v>
      </c>
      <c r="DA25" s="663"/>
      <c r="DB25" s="663"/>
      <c r="DC25" s="664"/>
      <c r="DD25" s="648">
        <v>3005634</v>
      </c>
      <c r="DE25" s="661"/>
      <c r="DF25" s="661"/>
      <c r="DG25" s="661"/>
      <c r="DH25" s="661"/>
      <c r="DI25" s="661"/>
      <c r="DJ25" s="661"/>
      <c r="DK25" s="662"/>
      <c r="DL25" s="648">
        <v>2403832</v>
      </c>
      <c r="DM25" s="661"/>
      <c r="DN25" s="661"/>
      <c r="DO25" s="661"/>
      <c r="DP25" s="661"/>
      <c r="DQ25" s="661"/>
      <c r="DR25" s="661"/>
      <c r="DS25" s="661"/>
      <c r="DT25" s="661"/>
      <c r="DU25" s="661"/>
      <c r="DV25" s="662"/>
      <c r="DW25" s="645">
        <v>21.7</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11963397</v>
      </c>
      <c r="S26" s="643"/>
      <c r="T26" s="643"/>
      <c r="U26" s="643"/>
      <c r="V26" s="643"/>
      <c r="W26" s="643"/>
      <c r="X26" s="643"/>
      <c r="Y26" s="644"/>
      <c r="Z26" s="675">
        <v>47.5</v>
      </c>
      <c r="AA26" s="675"/>
      <c r="AB26" s="675"/>
      <c r="AC26" s="675"/>
      <c r="AD26" s="676">
        <v>10680113</v>
      </c>
      <c r="AE26" s="676"/>
      <c r="AF26" s="676"/>
      <c r="AG26" s="676"/>
      <c r="AH26" s="676"/>
      <c r="AI26" s="676"/>
      <c r="AJ26" s="676"/>
      <c r="AK26" s="676"/>
      <c r="AL26" s="645">
        <v>99.8</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176</v>
      </c>
      <c r="BH26" s="643"/>
      <c r="BI26" s="643"/>
      <c r="BJ26" s="643"/>
      <c r="BK26" s="643"/>
      <c r="BL26" s="643"/>
      <c r="BM26" s="643"/>
      <c r="BN26" s="644"/>
      <c r="BO26" s="675" t="s">
        <v>176</v>
      </c>
      <c r="BP26" s="675"/>
      <c r="BQ26" s="675"/>
      <c r="BR26" s="675"/>
      <c r="BS26" s="648" t="s">
        <v>129</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1931943</v>
      </c>
      <c r="CS26" s="643"/>
      <c r="CT26" s="643"/>
      <c r="CU26" s="643"/>
      <c r="CV26" s="643"/>
      <c r="CW26" s="643"/>
      <c r="CX26" s="643"/>
      <c r="CY26" s="644"/>
      <c r="CZ26" s="645">
        <v>7.9</v>
      </c>
      <c r="DA26" s="663"/>
      <c r="DB26" s="663"/>
      <c r="DC26" s="664"/>
      <c r="DD26" s="648">
        <v>1810876</v>
      </c>
      <c r="DE26" s="643"/>
      <c r="DF26" s="643"/>
      <c r="DG26" s="643"/>
      <c r="DH26" s="643"/>
      <c r="DI26" s="643"/>
      <c r="DJ26" s="643"/>
      <c r="DK26" s="644"/>
      <c r="DL26" s="648" t="s">
        <v>176</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3956</v>
      </c>
      <c r="S27" s="643"/>
      <c r="T27" s="643"/>
      <c r="U27" s="643"/>
      <c r="V27" s="643"/>
      <c r="W27" s="643"/>
      <c r="X27" s="643"/>
      <c r="Y27" s="644"/>
      <c r="Z27" s="675">
        <v>0</v>
      </c>
      <c r="AA27" s="675"/>
      <c r="AB27" s="675"/>
      <c r="AC27" s="675"/>
      <c r="AD27" s="676">
        <v>3956</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3372048</v>
      </c>
      <c r="BH27" s="643"/>
      <c r="BI27" s="643"/>
      <c r="BJ27" s="643"/>
      <c r="BK27" s="643"/>
      <c r="BL27" s="643"/>
      <c r="BM27" s="643"/>
      <c r="BN27" s="644"/>
      <c r="BO27" s="675">
        <v>100</v>
      </c>
      <c r="BP27" s="675"/>
      <c r="BQ27" s="675"/>
      <c r="BR27" s="675"/>
      <c r="BS27" s="648">
        <v>29986</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2672066</v>
      </c>
      <c r="CS27" s="661"/>
      <c r="CT27" s="661"/>
      <c r="CU27" s="661"/>
      <c r="CV27" s="661"/>
      <c r="CW27" s="661"/>
      <c r="CX27" s="661"/>
      <c r="CY27" s="662"/>
      <c r="CZ27" s="645">
        <v>11</v>
      </c>
      <c r="DA27" s="663"/>
      <c r="DB27" s="663"/>
      <c r="DC27" s="664"/>
      <c r="DD27" s="648">
        <v>744263</v>
      </c>
      <c r="DE27" s="661"/>
      <c r="DF27" s="661"/>
      <c r="DG27" s="661"/>
      <c r="DH27" s="661"/>
      <c r="DI27" s="661"/>
      <c r="DJ27" s="661"/>
      <c r="DK27" s="662"/>
      <c r="DL27" s="648">
        <v>744263</v>
      </c>
      <c r="DM27" s="661"/>
      <c r="DN27" s="661"/>
      <c r="DO27" s="661"/>
      <c r="DP27" s="661"/>
      <c r="DQ27" s="661"/>
      <c r="DR27" s="661"/>
      <c r="DS27" s="661"/>
      <c r="DT27" s="661"/>
      <c r="DU27" s="661"/>
      <c r="DV27" s="662"/>
      <c r="DW27" s="645">
        <v>6.7</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307959</v>
      </c>
      <c r="S28" s="643"/>
      <c r="T28" s="643"/>
      <c r="U28" s="643"/>
      <c r="V28" s="643"/>
      <c r="W28" s="643"/>
      <c r="X28" s="643"/>
      <c r="Y28" s="644"/>
      <c r="Z28" s="675">
        <v>1.2</v>
      </c>
      <c r="AA28" s="675"/>
      <c r="AB28" s="675"/>
      <c r="AC28" s="675"/>
      <c r="AD28" s="676" t="s">
        <v>176</v>
      </c>
      <c r="AE28" s="676"/>
      <c r="AF28" s="676"/>
      <c r="AG28" s="676"/>
      <c r="AH28" s="676"/>
      <c r="AI28" s="676"/>
      <c r="AJ28" s="676"/>
      <c r="AK28" s="676"/>
      <c r="AL28" s="645" t="s">
        <v>176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3036673</v>
      </c>
      <c r="CS28" s="643"/>
      <c r="CT28" s="643"/>
      <c r="CU28" s="643"/>
      <c r="CV28" s="643"/>
      <c r="CW28" s="643"/>
      <c r="CX28" s="643"/>
      <c r="CY28" s="644"/>
      <c r="CZ28" s="645">
        <v>12.5</v>
      </c>
      <c r="DA28" s="663"/>
      <c r="DB28" s="663"/>
      <c r="DC28" s="664"/>
      <c r="DD28" s="648">
        <v>2967672</v>
      </c>
      <c r="DE28" s="643"/>
      <c r="DF28" s="643"/>
      <c r="DG28" s="643"/>
      <c r="DH28" s="643"/>
      <c r="DI28" s="643"/>
      <c r="DJ28" s="643"/>
      <c r="DK28" s="644"/>
      <c r="DL28" s="648">
        <v>2967672</v>
      </c>
      <c r="DM28" s="643"/>
      <c r="DN28" s="643"/>
      <c r="DO28" s="643"/>
      <c r="DP28" s="643"/>
      <c r="DQ28" s="643"/>
      <c r="DR28" s="643"/>
      <c r="DS28" s="643"/>
      <c r="DT28" s="643"/>
      <c r="DU28" s="643"/>
      <c r="DV28" s="644"/>
      <c r="DW28" s="645">
        <v>26.8</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174012</v>
      </c>
      <c r="S29" s="643"/>
      <c r="T29" s="643"/>
      <c r="U29" s="643"/>
      <c r="V29" s="643"/>
      <c r="W29" s="643"/>
      <c r="X29" s="643"/>
      <c r="Y29" s="644"/>
      <c r="Z29" s="675">
        <v>0.7</v>
      </c>
      <c r="AA29" s="675"/>
      <c r="AB29" s="675"/>
      <c r="AC29" s="675"/>
      <c r="AD29" s="676">
        <v>9250</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306</v>
      </c>
      <c r="CE29" s="731"/>
      <c r="CF29" s="681" t="s">
        <v>307</v>
      </c>
      <c r="CG29" s="682"/>
      <c r="CH29" s="682"/>
      <c r="CI29" s="682"/>
      <c r="CJ29" s="682"/>
      <c r="CK29" s="682"/>
      <c r="CL29" s="682"/>
      <c r="CM29" s="682"/>
      <c r="CN29" s="682"/>
      <c r="CO29" s="682"/>
      <c r="CP29" s="682"/>
      <c r="CQ29" s="683"/>
      <c r="CR29" s="642">
        <v>3036624</v>
      </c>
      <c r="CS29" s="661"/>
      <c r="CT29" s="661"/>
      <c r="CU29" s="661"/>
      <c r="CV29" s="661"/>
      <c r="CW29" s="661"/>
      <c r="CX29" s="661"/>
      <c r="CY29" s="662"/>
      <c r="CZ29" s="645">
        <v>12.5</v>
      </c>
      <c r="DA29" s="663"/>
      <c r="DB29" s="663"/>
      <c r="DC29" s="664"/>
      <c r="DD29" s="648">
        <v>2967623</v>
      </c>
      <c r="DE29" s="661"/>
      <c r="DF29" s="661"/>
      <c r="DG29" s="661"/>
      <c r="DH29" s="661"/>
      <c r="DI29" s="661"/>
      <c r="DJ29" s="661"/>
      <c r="DK29" s="662"/>
      <c r="DL29" s="648">
        <v>2967623</v>
      </c>
      <c r="DM29" s="661"/>
      <c r="DN29" s="661"/>
      <c r="DO29" s="661"/>
      <c r="DP29" s="661"/>
      <c r="DQ29" s="661"/>
      <c r="DR29" s="661"/>
      <c r="DS29" s="661"/>
      <c r="DT29" s="661"/>
      <c r="DU29" s="661"/>
      <c r="DV29" s="662"/>
      <c r="DW29" s="645">
        <v>26.8</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100945</v>
      </c>
      <c r="S30" s="643"/>
      <c r="T30" s="643"/>
      <c r="U30" s="643"/>
      <c r="V30" s="643"/>
      <c r="W30" s="643"/>
      <c r="X30" s="643"/>
      <c r="Y30" s="644"/>
      <c r="Z30" s="675">
        <v>0.4</v>
      </c>
      <c r="AA30" s="675"/>
      <c r="AB30" s="675"/>
      <c r="AC30" s="675"/>
      <c r="AD30" s="676" t="s">
        <v>176</v>
      </c>
      <c r="AE30" s="676"/>
      <c r="AF30" s="676"/>
      <c r="AG30" s="676"/>
      <c r="AH30" s="676"/>
      <c r="AI30" s="676"/>
      <c r="AJ30" s="676"/>
      <c r="AK30" s="676"/>
      <c r="AL30" s="645" t="s">
        <v>176</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2"/>
      <c r="CE30" s="733"/>
      <c r="CF30" s="681" t="s">
        <v>311</v>
      </c>
      <c r="CG30" s="682"/>
      <c r="CH30" s="682"/>
      <c r="CI30" s="682"/>
      <c r="CJ30" s="682"/>
      <c r="CK30" s="682"/>
      <c r="CL30" s="682"/>
      <c r="CM30" s="682"/>
      <c r="CN30" s="682"/>
      <c r="CO30" s="682"/>
      <c r="CP30" s="682"/>
      <c r="CQ30" s="683"/>
      <c r="CR30" s="642">
        <v>2939837</v>
      </c>
      <c r="CS30" s="643"/>
      <c r="CT30" s="643"/>
      <c r="CU30" s="643"/>
      <c r="CV30" s="643"/>
      <c r="CW30" s="643"/>
      <c r="CX30" s="643"/>
      <c r="CY30" s="644"/>
      <c r="CZ30" s="645">
        <v>12.1</v>
      </c>
      <c r="DA30" s="663"/>
      <c r="DB30" s="663"/>
      <c r="DC30" s="664"/>
      <c r="DD30" s="648">
        <v>2876420</v>
      </c>
      <c r="DE30" s="643"/>
      <c r="DF30" s="643"/>
      <c r="DG30" s="643"/>
      <c r="DH30" s="643"/>
      <c r="DI30" s="643"/>
      <c r="DJ30" s="643"/>
      <c r="DK30" s="644"/>
      <c r="DL30" s="648">
        <v>2876420</v>
      </c>
      <c r="DM30" s="643"/>
      <c r="DN30" s="643"/>
      <c r="DO30" s="643"/>
      <c r="DP30" s="643"/>
      <c r="DQ30" s="643"/>
      <c r="DR30" s="643"/>
      <c r="DS30" s="643"/>
      <c r="DT30" s="643"/>
      <c r="DU30" s="643"/>
      <c r="DV30" s="644"/>
      <c r="DW30" s="645">
        <v>25.9</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5553112</v>
      </c>
      <c r="S31" s="643"/>
      <c r="T31" s="643"/>
      <c r="U31" s="643"/>
      <c r="V31" s="643"/>
      <c r="W31" s="643"/>
      <c r="X31" s="643"/>
      <c r="Y31" s="644"/>
      <c r="Z31" s="675">
        <v>22</v>
      </c>
      <c r="AA31" s="675"/>
      <c r="AB31" s="675"/>
      <c r="AC31" s="675"/>
      <c r="AD31" s="676" t="s">
        <v>176</v>
      </c>
      <c r="AE31" s="676"/>
      <c r="AF31" s="676"/>
      <c r="AG31" s="676"/>
      <c r="AH31" s="676"/>
      <c r="AI31" s="676"/>
      <c r="AJ31" s="676"/>
      <c r="AK31" s="676"/>
      <c r="AL31" s="645" t="s">
        <v>176</v>
      </c>
      <c r="AM31" s="646"/>
      <c r="AN31" s="646"/>
      <c r="AO31" s="677"/>
      <c r="AP31" s="716" t="s">
        <v>313</v>
      </c>
      <c r="AQ31" s="717"/>
      <c r="AR31" s="717"/>
      <c r="AS31" s="717"/>
      <c r="AT31" s="722" t="s">
        <v>314</v>
      </c>
      <c r="AU31" s="230"/>
      <c r="AV31" s="230"/>
      <c r="AW31" s="230"/>
      <c r="AX31" s="708" t="s">
        <v>188</v>
      </c>
      <c r="AY31" s="709"/>
      <c r="AZ31" s="709"/>
      <c r="BA31" s="709"/>
      <c r="BB31" s="709"/>
      <c r="BC31" s="709"/>
      <c r="BD31" s="709"/>
      <c r="BE31" s="709"/>
      <c r="BF31" s="710"/>
      <c r="BG31" s="711">
        <v>99.2</v>
      </c>
      <c r="BH31" s="712"/>
      <c r="BI31" s="712"/>
      <c r="BJ31" s="712"/>
      <c r="BK31" s="712"/>
      <c r="BL31" s="712"/>
      <c r="BM31" s="713">
        <v>98.6</v>
      </c>
      <c r="BN31" s="712"/>
      <c r="BO31" s="712"/>
      <c r="BP31" s="712"/>
      <c r="BQ31" s="714"/>
      <c r="BR31" s="711">
        <v>99.7</v>
      </c>
      <c r="BS31" s="712"/>
      <c r="BT31" s="712"/>
      <c r="BU31" s="712"/>
      <c r="BV31" s="712"/>
      <c r="BW31" s="712"/>
      <c r="BX31" s="713">
        <v>98.5</v>
      </c>
      <c r="BY31" s="712"/>
      <c r="BZ31" s="712"/>
      <c r="CA31" s="712"/>
      <c r="CB31" s="714"/>
      <c r="CD31" s="732"/>
      <c r="CE31" s="733"/>
      <c r="CF31" s="681" t="s">
        <v>315</v>
      </c>
      <c r="CG31" s="682"/>
      <c r="CH31" s="682"/>
      <c r="CI31" s="682"/>
      <c r="CJ31" s="682"/>
      <c r="CK31" s="682"/>
      <c r="CL31" s="682"/>
      <c r="CM31" s="682"/>
      <c r="CN31" s="682"/>
      <c r="CO31" s="682"/>
      <c r="CP31" s="682"/>
      <c r="CQ31" s="683"/>
      <c r="CR31" s="642">
        <v>96787</v>
      </c>
      <c r="CS31" s="661"/>
      <c r="CT31" s="661"/>
      <c r="CU31" s="661"/>
      <c r="CV31" s="661"/>
      <c r="CW31" s="661"/>
      <c r="CX31" s="661"/>
      <c r="CY31" s="662"/>
      <c r="CZ31" s="645">
        <v>0.4</v>
      </c>
      <c r="DA31" s="663"/>
      <c r="DB31" s="663"/>
      <c r="DC31" s="664"/>
      <c r="DD31" s="648">
        <v>91203</v>
      </c>
      <c r="DE31" s="661"/>
      <c r="DF31" s="661"/>
      <c r="DG31" s="661"/>
      <c r="DH31" s="661"/>
      <c r="DI31" s="661"/>
      <c r="DJ31" s="661"/>
      <c r="DK31" s="662"/>
      <c r="DL31" s="648">
        <v>91203</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176</v>
      </c>
      <c r="S32" s="643"/>
      <c r="T32" s="643"/>
      <c r="U32" s="643"/>
      <c r="V32" s="643"/>
      <c r="W32" s="643"/>
      <c r="X32" s="643"/>
      <c r="Y32" s="644"/>
      <c r="Z32" s="675" t="s">
        <v>176</v>
      </c>
      <c r="AA32" s="675"/>
      <c r="AB32" s="675"/>
      <c r="AC32" s="675"/>
      <c r="AD32" s="676" t="s">
        <v>176</v>
      </c>
      <c r="AE32" s="676"/>
      <c r="AF32" s="676"/>
      <c r="AG32" s="676"/>
      <c r="AH32" s="676"/>
      <c r="AI32" s="676"/>
      <c r="AJ32" s="676"/>
      <c r="AK32" s="676"/>
      <c r="AL32" s="645" t="s">
        <v>176</v>
      </c>
      <c r="AM32" s="646"/>
      <c r="AN32" s="646"/>
      <c r="AO32" s="677"/>
      <c r="AP32" s="718"/>
      <c r="AQ32" s="719"/>
      <c r="AR32" s="719"/>
      <c r="AS32" s="719"/>
      <c r="AT32" s="723"/>
      <c r="AU32" s="229" t="s">
        <v>317</v>
      </c>
      <c r="AV32" s="229"/>
      <c r="AW32" s="229"/>
      <c r="AX32" s="639" t="s">
        <v>318</v>
      </c>
      <c r="AY32" s="640"/>
      <c r="AZ32" s="640"/>
      <c r="BA32" s="640"/>
      <c r="BB32" s="640"/>
      <c r="BC32" s="640"/>
      <c r="BD32" s="640"/>
      <c r="BE32" s="640"/>
      <c r="BF32" s="641"/>
      <c r="BG32" s="715">
        <v>99.7</v>
      </c>
      <c r="BH32" s="661"/>
      <c r="BI32" s="661"/>
      <c r="BJ32" s="661"/>
      <c r="BK32" s="661"/>
      <c r="BL32" s="661"/>
      <c r="BM32" s="646">
        <v>99.3</v>
      </c>
      <c r="BN32" s="707"/>
      <c r="BO32" s="707"/>
      <c r="BP32" s="707"/>
      <c r="BQ32" s="688"/>
      <c r="BR32" s="715">
        <v>99.8</v>
      </c>
      <c r="BS32" s="661"/>
      <c r="BT32" s="661"/>
      <c r="BU32" s="661"/>
      <c r="BV32" s="661"/>
      <c r="BW32" s="661"/>
      <c r="BX32" s="646">
        <v>98.9</v>
      </c>
      <c r="BY32" s="707"/>
      <c r="BZ32" s="707"/>
      <c r="CA32" s="707"/>
      <c r="CB32" s="688"/>
      <c r="CD32" s="734"/>
      <c r="CE32" s="735"/>
      <c r="CF32" s="681" t="s">
        <v>319</v>
      </c>
      <c r="CG32" s="682"/>
      <c r="CH32" s="682"/>
      <c r="CI32" s="682"/>
      <c r="CJ32" s="682"/>
      <c r="CK32" s="682"/>
      <c r="CL32" s="682"/>
      <c r="CM32" s="682"/>
      <c r="CN32" s="682"/>
      <c r="CO32" s="682"/>
      <c r="CP32" s="682"/>
      <c r="CQ32" s="683"/>
      <c r="CR32" s="642">
        <v>49</v>
      </c>
      <c r="CS32" s="643"/>
      <c r="CT32" s="643"/>
      <c r="CU32" s="643"/>
      <c r="CV32" s="643"/>
      <c r="CW32" s="643"/>
      <c r="CX32" s="643"/>
      <c r="CY32" s="644"/>
      <c r="CZ32" s="645">
        <v>0</v>
      </c>
      <c r="DA32" s="663"/>
      <c r="DB32" s="663"/>
      <c r="DC32" s="664"/>
      <c r="DD32" s="648">
        <v>49</v>
      </c>
      <c r="DE32" s="643"/>
      <c r="DF32" s="643"/>
      <c r="DG32" s="643"/>
      <c r="DH32" s="643"/>
      <c r="DI32" s="643"/>
      <c r="DJ32" s="643"/>
      <c r="DK32" s="644"/>
      <c r="DL32" s="648">
        <v>49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2217787</v>
      </c>
      <c r="S33" s="643"/>
      <c r="T33" s="643"/>
      <c r="U33" s="643"/>
      <c r="V33" s="643"/>
      <c r="W33" s="643"/>
      <c r="X33" s="643"/>
      <c r="Y33" s="644"/>
      <c r="Z33" s="675">
        <v>8.8000000000000007</v>
      </c>
      <c r="AA33" s="675"/>
      <c r="AB33" s="675"/>
      <c r="AC33" s="675"/>
      <c r="AD33" s="676" t="s">
        <v>176</v>
      </c>
      <c r="AE33" s="676"/>
      <c r="AF33" s="676"/>
      <c r="AG33" s="676"/>
      <c r="AH33" s="676"/>
      <c r="AI33" s="676"/>
      <c r="AJ33" s="676"/>
      <c r="AK33" s="676"/>
      <c r="AL33" s="645" t="s">
        <v>129</v>
      </c>
      <c r="AM33" s="646"/>
      <c r="AN33" s="646"/>
      <c r="AO33" s="677"/>
      <c r="AP33" s="720"/>
      <c r="AQ33" s="721"/>
      <c r="AR33" s="721"/>
      <c r="AS33" s="721"/>
      <c r="AT33" s="724"/>
      <c r="AU33" s="231"/>
      <c r="AV33" s="231"/>
      <c r="AW33" s="231"/>
      <c r="AX33" s="623" t="s">
        <v>321</v>
      </c>
      <c r="AY33" s="624"/>
      <c r="AZ33" s="624"/>
      <c r="BA33" s="624"/>
      <c r="BB33" s="624"/>
      <c r="BC33" s="624"/>
      <c r="BD33" s="624"/>
      <c r="BE33" s="624"/>
      <c r="BF33" s="625"/>
      <c r="BG33" s="706">
        <v>98.7</v>
      </c>
      <c r="BH33" s="627"/>
      <c r="BI33" s="627"/>
      <c r="BJ33" s="627"/>
      <c r="BK33" s="627"/>
      <c r="BL33" s="627"/>
      <c r="BM33" s="669">
        <v>97.9</v>
      </c>
      <c r="BN33" s="627"/>
      <c r="BO33" s="627"/>
      <c r="BP33" s="627"/>
      <c r="BQ33" s="671"/>
      <c r="BR33" s="706">
        <v>99.7</v>
      </c>
      <c r="BS33" s="627"/>
      <c r="BT33" s="627"/>
      <c r="BU33" s="627"/>
      <c r="BV33" s="627"/>
      <c r="BW33" s="627"/>
      <c r="BX33" s="669">
        <v>98.1</v>
      </c>
      <c r="BY33" s="627"/>
      <c r="BZ33" s="627"/>
      <c r="CA33" s="627"/>
      <c r="CB33" s="671"/>
      <c r="CD33" s="681" t="s">
        <v>322</v>
      </c>
      <c r="CE33" s="682"/>
      <c r="CF33" s="682"/>
      <c r="CG33" s="682"/>
      <c r="CH33" s="682"/>
      <c r="CI33" s="682"/>
      <c r="CJ33" s="682"/>
      <c r="CK33" s="682"/>
      <c r="CL33" s="682"/>
      <c r="CM33" s="682"/>
      <c r="CN33" s="682"/>
      <c r="CO33" s="682"/>
      <c r="CP33" s="682"/>
      <c r="CQ33" s="683"/>
      <c r="CR33" s="642">
        <v>10385733</v>
      </c>
      <c r="CS33" s="661"/>
      <c r="CT33" s="661"/>
      <c r="CU33" s="661"/>
      <c r="CV33" s="661"/>
      <c r="CW33" s="661"/>
      <c r="CX33" s="661"/>
      <c r="CY33" s="662"/>
      <c r="CZ33" s="645">
        <v>42.6</v>
      </c>
      <c r="DA33" s="663"/>
      <c r="DB33" s="663"/>
      <c r="DC33" s="664"/>
      <c r="DD33" s="648">
        <v>5645282</v>
      </c>
      <c r="DE33" s="661"/>
      <c r="DF33" s="661"/>
      <c r="DG33" s="661"/>
      <c r="DH33" s="661"/>
      <c r="DI33" s="661"/>
      <c r="DJ33" s="661"/>
      <c r="DK33" s="662"/>
      <c r="DL33" s="648">
        <v>4435138</v>
      </c>
      <c r="DM33" s="661"/>
      <c r="DN33" s="661"/>
      <c r="DO33" s="661"/>
      <c r="DP33" s="661"/>
      <c r="DQ33" s="661"/>
      <c r="DR33" s="661"/>
      <c r="DS33" s="661"/>
      <c r="DT33" s="661"/>
      <c r="DU33" s="661"/>
      <c r="DV33" s="662"/>
      <c r="DW33" s="645">
        <v>40</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6396</v>
      </c>
      <c r="S34" s="643"/>
      <c r="T34" s="643"/>
      <c r="U34" s="643"/>
      <c r="V34" s="643"/>
      <c r="W34" s="643"/>
      <c r="X34" s="643"/>
      <c r="Y34" s="644"/>
      <c r="Z34" s="675">
        <v>0</v>
      </c>
      <c r="AA34" s="675"/>
      <c r="AB34" s="675"/>
      <c r="AC34" s="675"/>
      <c r="AD34" s="676">
        <v>4913</v>
      </c>
      <c r="AE34" s="676"/>
      <c r="AF34" s="676"/>
      <c r="AG34" s="676"/>
      <c r="AH34" s="676"/>
      <c r="AI34" s="676"/>
      <c r="AJ34" s="676"/>
      <c r="AK34" s="676"/>
      <c r="AL34" s="645">
        <v>0</v>
      </c>
      <c r="AM34" s="646"/>
      <c r="AN34" s="646"/>
      <c r="AO34" s="67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81" t="s">
        <v>324</v>
      </c>
      <c r="CE34" s="682"/>
      <c r="CF34" s="682"/>
      <c r="CG34" s="682"/>
      <c r="CH34" s="682"/>
      <c r="CI34" s="682"/>
      <c r="CJ34" s="682"/>
      <c r="CK34" s="682"/>
      <c r="CL34" s="682"/>
      <c r="CM34" s="682"/>
      <c r="CN34" s="682"/>
      <c r="CO34" s="682"/>
      <c r="CP34" s="682"/>
      <c r="CQ34" s="683"/>
      <c r="CR34" s="642">
        <v>2264735</v>
      </c>
      <c r="CS34" s="643"/>
      <c r="CT34" s="643"/>
      <c r="CU34" s="643"/>
      <c r="CV34" s="643"/>
      <c r="CW34" s="643"/>
      <c r="CX34" s="643"/>
      <c r="CY34" s="644"/>
      <c r="CZ34" s="645">
        <v>9.3000000000000007</v>
      </c>
      <c r="DA34" s="663"/>
      <c r="DB34" s="663"/>
      <c r="DC34" s="664"/>
      <c r="DD34" s="648">
        <v>1714623</v>
      </c>
      <c r="DE34" s="643"/>
      <c r="DF34" s="643"/>
      <c r="DG34" s="643"/>
      <c r="DH34" s="643"/>
      <c r="DI34" s="643"/>
      <c r="DJ34" s="643"/>
      <c r="DK34" s="644"/>
      <c r="DL34" s="648">
        <v>1471663</v>
      </c>
      <c r="DM34" s="643"/>
      <c r="DN34" s="643"/>
      <c r="DO34" s="643"/>
      <c r="DP34" s="643"/>
      <c r="DQ34" s="643"/>
      <c r="DR34" s="643"/>
      <c r="DS34" s="643"/>
      <c r="DT34" s="643"/>
      <c r="DU34" s="643"/>
      <c r="DV34" s="644"/>
      <c r="DW34" s="645">
        <v>13.3</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77903</v>
      </c>
      <c r="S35" s="643"/>
      <c r="T35" s="643"/>
      <c r="U35" s="643"/>
      <c r="V35" s="643"/>
      <c r="W35" s="643"/>
      <c r="X35" s="643"/>
      <c r="Y35" s="644"/>
      <c r="Z35" s="675">
        <v>0.3</v>
      </c>
      <c r="AA35" s="675"/>
      <c r="AB35" s="675"/>
      <c r="AC35" s="675"/>
      <c r="AD35" s="676" t="s">
        <v>176</v>
      </c>
      <c r="AE35" s="676"/>
      <c r="AF35" s="676"/>
      <c r="AG35" s="676"/>
      <c r="AH35" s="676"/>
      <c r="AI35" s="676"/>
      <c r="AJ35" s="676"/>
      <c r="AK35" s="676"/>
      <c r="AL35" s="645" t="s">
        <v>176</v>
      </c>
      <c r="AM35" s="646"/>
      <c r="AN35" s="646"/>
      <c r="AO35" s="677"/>
      <c r="AP35" s="234"/>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64695</v>
      </c>
      <c r="CS35" s="661"/>
      <c r="CT35" s="661"/>
      <c r="CU35" s="661"/>
      <c r="CV35" s="661"/>
      <c r="CW35" s="661"/>
      <c r="CX35" s="661"/>
      <c r="CY35" s="662"/>
      <c r="CZ35" s="645">
        <v>0.3</v>
      </c>
      <c r="DA35" s="663"/>
      <c r="DB35" s="663"/>
      <c r="DC35" s="664"/>
      <c r="DD35" s="648">
        <v>50458</v>
      </c>
      <c r="DE35" s="661"/>
      <c r="DF35" s="661"/>
      <c r="DG35" s="661"/>
      <c r="DH35" s="661"/>
      <c r="DI35" s="661"/>
      <c r="DJ35" s="661"/>
      <c r="DK35" s="662"/>
      <c r="DL35" s="648">
        <v>36394</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311392</v>
      </c>
      <c r="S36" s="643"/>
      <c r="T36" s="643"/>
      <c r="U36" s="643"/>
      <c r="V36" s="643"/>
      <c r="W36" s="643"/>
      <c r="X36" s="643"/>
      <c r="Y36" s="644"/>
      <c r="Z36" s="675">
        <v>1.2</v>
      </c>
      <c r="AA36" s="675"/>
      <c r="AB36" s="675"/>
      <c r="AC36" s="675"/>
      <c r="AD36" s="676" t="s">
        <v>176</v>
      </c>
      <c r="AE36" s="676"/>
      <c r="AF36" s="676"/>
      <c r="AG36" s="676"/>
      <c r="AH36" s="676"/>
      <c r="AI36" s="676"/>
      <c r="AJ36" s="676"/>
      <c r="AK36" s="676"/>
      <c r="AL36" s="645" t="s">
        <v>176</v>
      </c>
      <c r="AM36" s="646"/>
      <c r="AN36" s="646"/>
      <c r="AO36" s="677"/>
      <c r="AP36" s="234"/>
      <c r="AQ36" s="694" t="s">
        <v>330</v>
      </c>
      <c r="AR36" s="695"/>
      <c r="AS36" s="695"/>
      <c r="AT36" s="695"/>
      <c r="AU36" s="695"/>
      <c r="AV36" s="695"/>
      <c r="AW36" s="695"/>
      <c r="AX36" s="695"/>
      <c r="AY36" s="696"/>
      <c r="AZ36" s="697">
        <v>2696574</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71150</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6197653</v>
      </c>
      <c r="CS36" s="643"/>
      <c r="CT36" s="643"/>
      <c r="CU36" s="643"/>
      <c r="CV36" s="643"/>
      <c r="CW36" s="643"/>
      <c r="CX36" s="643"/>
      <c r="CY36" s="644"/>
      <c r="CZ36" s="645">
        <v>25.4</v>
      </c>
      <c r="DA36" s="663"/>
      <c r="DB36" s="663"/>
      <c r="DC36" s="664"/>
      <c r="DD36" s="648">
        <v>2476291</v>
      </c>
      <c r="DE36" s="643"/>
      <c r="DF36" s="643"/>
      <c r="DG36" s="643"/>
      <c r="DH36" s="643"/>
      <c r="DI36" s="643"/>
      <c r="DJ36" s="643"/>
      <c r="DK36" s="644"/>
      <c r="DL36" s="648">
        <v>1772501</v>
      </c>
      <c r="DM36" s="643"/>
      <c r="DN36" s="643"/>
      <c r="DO36" s="643"/>
      <c r="DP36" s="643"/>
      <c r="DQ36" s="643"/>
      <c r="DR36" s="643"/>
      <c r="DS36" s="643"/>
      <c r="DT36" s="643"/>
      <c r="DU36" s="643"/>
      <c r="DV36" s="644"/>
      <c r="DW36" s="645">
        <v>16</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219761</v>
      </c>
      <c r="S37" s="643"/>
      <c r="T37" s="643"/>
      <c r="U37" s="643"/>
      <c r="V37" s="643"/>
      <c r="W37" s="643"/>
      <c r="X37" s="643"/>
      <c r="Y37" s="644"/>
      <c r="Z37" s="675">
        <v>0.9</v>
      </c>
      <c r="AA37" s="675"/>
      <c r="AB37" s="675"/>
      <c r="AC37" s="675"/>
      <c r="AD37" s="676" t="s">
        <v>176</v>
      </c>
      <c r="AE37" s="676"/>
      <c r="AF37" s="676"/>
      <c r="AG37" s="676"/>
      <c r="AH37" s="676"/>
      <c r="AI37" s="676"/>
      <c r="AJ37" s="676"/>
      <c r="AK37" s="676"/>
      <c r="AL37" s="645" t="s">
        <v>176</v>
      </c>
      <c r="AM37" s="646"/>
      <c r="AN37" s="646"/>
      <c r="AO37" s="677"/>
      <c r="AQ37" s="685" t="s">
        <v>334</v>
      </c>
      <c r="AR37" s="686"/>
      <c r="AS37" s="686"/>
      <c r="AT37" s="686"/>
      <c r="AU37" s="686"/>
      <c r="AV37" s="686"/>
      <c r="AW37" s="686"/>
      <c r="AX37" s="686"/>
      <c r="AY37" s="687"/>
      <c r="AZ37" s="642">
        <v>641485</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33797</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1148128</v>
      </c>
      <c r="CS37" s="661"/>
      <c r="CT37" s="661"/>
      <c r="CU37" s="661"/>
      <c r="CV37" s="661"/>
      <c r="CW37" s="661"/>
      <c r="CX37" s="661"/>
      <c r="CY37" s="662"/>
      <c r="CZ37" s="645">
        <v>4.7</v>
      </c>
      <c r="DA37" s="663"/>
      <c r="DB37" s="663"/>
      <c r="DC37" s="664"/>
      <c r="DD37" s="648">
        <v>958128</v>
      </c>
      <c r="DE37" s="661"/>
      <c r="DF37" s="661"/>
      <c r="DG37" s="661"/>
      <c r="DH37" s="661"/>
      <c r="DI37" s="661"/>
      <c r="DJ37" s="661"/>
      <c r="DK37" s="662"/>
      <c r="DL37" s="648">
        <v>912267</v>
      </c>
      <c r="DM37" s="661"/>
      <c r="DN37" s="661"/>
      <c r="DO37" s="661"/>
      <c r="DP37" s="661"/>
      <c r="DQ37" s="661"/>
      <c r="DR37" s="661"/>
      <c r="DS37" s="661"/>
      <c r="DT37" s="661"/>
      <c r="DU37" s="661"/>
      <c r="DV37" s="662"/>
      <c r="DW37" s="645">
        <v>8.1999999999999993</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268823</v>
      </c>
      <c r="S38" s="643"/>
      <c r="T38" s="643"/>
      <c r="U38" s="643"/>
      <c r="V38" s="643"/>
      <c r="W38" s="643"/>
      <c r="X38" s="643"/>
      <c r="Y38" s="644"/>
      <c r="Z38" s="675">
        <v>1.1000000000000001</v>
      </c>
      <c r="AA38" s="675"/>
      <c r="AB38" s="675"/>
      <c r="AC38" s="675"/>
      <c r="AD38" s="676">
        <v>6509</v>
      </c>
      <c r="AE38" s="676"/>
      <c r="AF38" s="676"/>
      <c r="AG38" s="676"/>
      <c r="AH38" s="676"/>
      <c r="AI38" s="676"/>
      <c r="AJ38" s="676"/>
      <c r="AK38" s="676"/>
      <c r="AL38" s="645">
        <v>0.1</v>
      </c>
      <c r="AM38" s="646"/>
      <c r="AN38" s="646"/>
      <c r="AO38" s="677"/>
      <c r="AQ38" s="685" t="s">
        <v>338</v>
      </c>
      <c r="AR38" s="686"/>
      <c r="AS38" s="686"/>
      <c r="AT38" s="686"/>
      <c r="AU38" s="686"/>
      <c r="AV38" s="686"/>
      <c r="AW38" s="686"/>
      <c r="AX38" s="686"/>
      <c r="AY38" s="687"/>
      <c r="AZ38" s="642">
        <v>327056</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4915</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1506202</v>
      </c>
      <c r="CS38" s="643"/>
      <c r="CT38" s="643"/>
      <c r="CU38" s="643"/>
      <c r="CV38" s="643"/>
      <c r="CW38" s="643"/>
      <c r="CX38" s="643"/>
      <c r="CY38" s="644"/>
      <c r="CZ38" s="645">
        <v>6.2</v>
      </c>
      <c r="DA38" s="663"/>
      <c r="DB38" s="663"/>
      <c r="DC38" s="664"/>
      <c r="DD38" s="648">
        <v>1177293</v>
      </c>
      <c r="DE38" s="643"/>
      <c r="DF38" s="643"/>
      <c r="DG38" s="643"/>
      <c r="DH38" s="643"/>
      <c r="DI38" s="643"/>
      <c r="DJ38" s="643"/>
      <c r="DK38" s="644"/>
      <c r="DL38" s="648">
        <v>1131703</v>
      </c>
      <c r="DM38" s="643"/>
      <c r="DN38" s="643"/>
      <c r="DO38" s="643"/>
      <c r="DP38" s="643"/>
      <c r="DQ38" s="643"/>
      <c r="DR38" s="643"/>
      <c r="DS38" s="643"/>
      <c r="DT38" s="643"/>
      <c r="DU38" s="643"/>
      <c r="DV38" s="644"/>
      <c r="DW38" s="645">
        <v>10.199999999999999</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3986226</v>
      </c>
      <c r="S39" s="643"/>
      <c r="T39" s="643"/>
      <c r="U39" s="643"/>
      <c r="V39" s="643"/>
      <c r="W39" s="643"/>
      <c r="X39" s="643"/>
      <c r="Y39" s="644"/>
      <c r="Z39" s="675">
        <v>15.8</v>
      </c>
      <c r="AA39" s="675"/>
      <c r="AB39" s="675"/>
      <c r="AC39" s="675"/>
      <c r="AD39" s="676" t="s">
        <v>176</v>
      </c>
      <c r="AE39" s="676"/>
      <c r="AF39" s="676"/>
      <c r="AG39" s="676"/>
      <c r="AH39" s="676"/>
      <c r="AI39" s="676"/>
      <c r="AJ39" s="676"/>
      <c r="AK39" s="676"/>
      <c r="AL39" s="645" t="s">
        <v>129</v>
      </c>
      <c r="AM39" s="646"/>
      <c r="AN39" s="646"/>
      <c r="AO39" s="677"/>
      <c r="AQ39" s="685" t="s">
        <v>342</v>
      </c>
      <c r="AR39" s="686"/>
      <c r="AS39" s="686"/>
      <c r="AT39" s="686"/>
      <c r="AU39" s="686"/>
      <c r="AV39" s="686"/>
      <c r="AW39" s="686"/>
      <c r="AX39" s="686"/>
      <c r="AY39" s="687"/>
      <c r="AZ39" s="642">
        <v>225630</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8337</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180543</v>
      </c>
      <c r="CS39" s="661"/>
      <c r="CT39" s="661"/>
      <c r="CU39" s="661"/>
      <c r="CV39" s="661"/>
      <c r="CW39" s="661"/>
      <c r="CX39" s="661"/>
      <c r="CY39" s="662"/>
      <c r="CZ39" s="645">
        <v>0.7</v>
      </c>
      <c r="DA39" s="663"/>
      <c r="DB39" s="663"/>
      <c r="DC39" s="664"/>
      <c r="DD39" s="648">
        <v>55805</v>
      </c>
      <c r="DE39" s="661"/>
      <c r="DF39" s="661"/>
      <c r="DG39" s="661"/>
      <c r="DH39" s="661"/>
      <c r="DI39" s="661"/>
      <c r="DJ39" s="661"/>
      <c r="DK39" s="662"/>
      <c r="DL39" s="648" t="s">
        <v>176</v>
      </c>
      <c r="DM39" s="661"/>
      <c r="DN39" s="661"/>
      <c r="DO39" s="661"/>
      <c r="DP39" s="661"/>
      <c r="DQ39" s="661"/>
      <c r="DR39" s="661"/>
      <c r="DS39" s="661"/>
      <c r="DT39" s="661"/>
      <c r="DU39" s="661"/>
      <c r="DV39" s="662"/>
      <c r="DW39" s="645" t="s">
        <v>176</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176</v>
      </c>
      <c r="S40" s="643"/>
      <c r="T40" s="643"/>
      <c r="U40" s="643"/>
      <c r="V40" s="643"/>
      <c r="W40" s="643"/>
      <c r="X40" s="643"/>
      <c r="Y40" s="644"/>
      <c r="Z40" s="675" t="s">
        <v>176</v>
      </c>
      <c r="AA40" s="675"/>
      <c r="AB40" s="675"/>
      <c r="AC40" s="675"/>
      <c r="AD40" s="676" t="s">
        <v>176</v>
      </c>
      <c r="AE40" s="676"/>
      <c r="AF40" s="676"/>
      <c r="AG40" s="676"/>
      <c r="AH40" s="676"/>
      <c r="AI40" s="676"/>
      <c r="AJ40" s="676"/>
      <c r="AK40" s="676"/>
      <c r="AL40" s="645" t="s">
        <v>176</v>
      </c>
      <c r="AM40" s="646"/>
      <c r="AN40" s="646"/>
      <c r="AO40" s="677"/>
      <c r="AQ40" s="685" t="s">
        <v>346</v>
      </c>
      <c r="AR40" s="686"/>
      <c r="AS40" s="686"/>
      <c r="AT40" s="686"/>
      <c r="AU40" s="686"/>
      <c r="AV40" s="686"/>
      <c r="AW40" s="686"/>
      <c r="AX40" s="686"/>
      <c r="AY40" s="687"/>
      <c r="AZ40" s="642" t="s">
        <v>176</v>
      </c>
      <c r="BA40" s="643"/>
      <c r="BB40" s="643"/>
      <c r="BC40" s="643"/>
      <c r="BD40" s="661"/>
      <c r="BE40" s="661"/>
      <c r="BF40" s="688"/>
      <c r="BG40" s="690" t="s">
        <v>347</v>
      </c>
      <c r="BH40" s="691"/>
      <c r="BI40" s="691"/>
      <c r="BJ40" s="691"/>
      <c r="BK40" s="691"/>
      <c r="BL40" s="235"/>
      <c r="BM40" s="682" t="s">
        <v>348</v>
      </c>
      <c r="BN40" s="682"/>
      <c r="BO40" s="682"/>
      <c r="BP40" s="682"/>
      <c r="BQ40" s="682"/>
      <c r="BR40" s="682"/>
      <c r="BS40" s="682"/>
      <c r="BT40" s="682"/>
      <c r="BU40" s="683"/>
      <c r="BV40" s="642">
        <v>100</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171905</v>
      </c>
      <c r="CS40" s="643"/>
      <c r="CT40" s="643"/>
      <c r="CU40" s="643"/>
      <c r="CV40" s="643"/>
      <c r="CW40" s="643"/>
      <c r="CX40" s="643"/>
      <c r="CY40" s="644"/>
      <c r="CZ40" s="645">
        <v>0.7</v>
      </c>
      <c r="DA40" s="663"/>
      <c r="DB40" s="663"/>
      <c r="DC40" s="664"/>
      <c r="DD40" s="648">
        <v>170812</v>
      </c>
      <c r="DE40" s="643"/>
      <c r="DF40" s="643"/>
      <c r="DG40" s="643"/>
      <c r="DH40" s="643"/>
      <c r="DI40" s="643"/>
      <c r="DJ40" s="643"/>
      <c r="DK40" s="644"/>
      <c r="DL40" s="648">
        <v>22877</v>
      </c>
      <c r="DM40" s="643"/>
      <c r="DN40" s="643"/>
      <c r="DO40" s="643"/>
      <c r="DP40" s="643"/>
      <c r="DQ40" s="643"/>
      <c r="DR40" s="643"/>
      <c r="DS40" s="643"/>
      <c r="DT40" s="643"/>
      <c r="DU40" s="643"/>
      <c r="DV40" s="644"/>
      <c r="DW40" s="645">
        <v>0.2</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176</v>
      </c>
      <c r="S41" s="643"/>
      <c r="T41" s="643"/>
      <c r="U41" s="643"/>
      <c r="V41" s="643"/>
      <c r="W41" s="643"/>
      <c r="X41" s="643"/>
      <c r="Y41" s="644"/>
      <c r="Z41" s="675" t="s">
        <v>176</v>
      </c>
      <c r="AA41" s="675"/>
      <c r="AB41" s="675"/>
      <c r="AC41" s="675"/>
      <c r="AD41" s="676" t="s">
        <v>176</v>
      </c>
      <c r="AE41" s="676"/>
      <c r="AF41" s="676"/>
      <c r="AG41" s="676"/>
      <c r="AH41" s="676"/>
      <c r="AI41" s="676"/>
      <c r="AJ41" s="676"/>
      <c r="AK41" s="676"/>
      <c r="AL41" s="645" t="s">
        <v>176</v>
      </c>
      <c r="AM41" s="646"/>
      <c r="AN41" s="646"/>
      <c r="AO41" s="677"/>
      <c r="AQ41" s="685" t="s">
        <v>351</v>
      </c>
      <c r="AR41" s="686"/>
      <c r="AS41" s="686"/>
      <c r="AT41" s="686"/>
      <c r="AU41" s="686"/>
      <c r="AV41" s="686"/>
      <c r="AW41" s="686"/>
      <c r="AX41" s="686"/>
      <c r="AY41" s="687"/>
      <c r="AZ41" s="642">
        <v>287523</v>
      </c>
      <c r="BA41" s="643"/>
      <c r="BB41" s="643"/>
      <c r="BC41" s="643"/>
      <c r="BD41" s="661"/>
      <c r="BE41" s="661"/>
      <c r="BF41" s="688"/>
      <c r="BG41" s="690"/>
      <c r="BH41" s="691"/>
      <c r="BI41" s="691"/>
      <c r="BJ41" s="691"/>
      <c r="BK41" s="691"/>
      <c r="BL41" s="235"/>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176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384000</v>
      </c>
      <c r="S42" s="643"/>
      <c r="T42" s="643"/>
      <c r="U42" s="643"/>
      <c r="V42" s="643"/>
      <c r="W42" s="643"/>
      <c r="X42" s="643"/>
      <c r="Y42" s="644"/>
      <c r="Z42" s="675">
        <v>1.5</v>
      </c>
      <c r="AA42" s="675"/>
      <c r="AB42" s="675"/>
      <c r="AC42" s="675"/>
      <c r="AD42" s="676" t="s">
        <v>129</v>
      </c>
      <c r="AE42" s="676"/>
      <c r="AF42" s="676"/>
      <c r="AG42" s="676"/>
      <c r="AH42" s="676"/>
      <c r="AI42" s="676"/>
      <c r="AJ42" s="676"/>
      <c r="AK42" s="676"/>
      <c r="AL42" s="645" t="s">
        <v>129</v>
      </c>
      <c r="AM42" s="646"/>
      <c r="AN42" s="646"/>
      <c r="AO42" s="677"/>
      <c r="AQ42" s="678" t="s">
        <v>355</v>
      </c>
      <c r="AR42" s="679"/>
      <c r="AS42" s="679"/>
      <c r="AT42" s="679"/>
      <c r="AU42" s="679"/>
      <c r="AV42" s="679"/>
      <c r="AW42" s="679"/>
      <c r="AX42" s="679"/>
      <c r="AY42" s="680"/>
      <c r="AZ42" s="626">
        <v>1214880</v>
      </c>
      <c r="BA42" s="665"/>
      <c r="BB42" s="665"/>
      <c r="BC42" s="665"/>
      <c r="BD42" s="627"/>
      <c r="BE42" s="627"/>
      <c r="BF42" s="671"/>
      <c r="BG42" s="692"/>
      <c r="BH42" s="693"/>
      <c r="BI42" s="693"/>
      <c r="BJ42" s="693"/>
      <c r="BK42" s="693"/>
      <c r="BL42" s="236"/>
      <c r="BM42" s="672" t="s">
        <v>356</v>
      </c>
      <c r="BN42" s="672"/>
      <c r="BO42" s="672"/>
      <c r="BP42" s="672"/>
      <c r="BQ42" s="672"/>
      <c r="BR42" s="672"/>
      <c r="BS42" s="672"/>
      <c r="BT42" s="672"/>
      <c r="BU42" s="673"/>
      <c r="BV42" s="626">
        <v>315</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5037364</v>
      </c>
      <c r="CS42" s="643"/>
      <c r="CT42" s="643"/>
      <c r="CU42" s="643"/>
      <c r="CV42" s="643"/>
      <c r="CW42" s="643"/>
      <c r="CX42" s="643"/>
      <c r="CY42" s="644"/>
      <c r="CZ42" s="645">
        <v>20.7</v>
      </c>
      <c r="DA42" s="646"/>
      <c r="DB42" s="646"/>
      <c r="DC42" s="647"/>
      <c r="DD42" s="648">
        <v>435506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25191669</v>
      </c>
      <c r="S43" s="665"/>
      <c r="T43" s="665"/>
      <c r="U43" s="665"/>
      <c r="V43" s="665"/>
      <c r="W43" s="665"/>
      <c r="X43" s="665"/>
      <c r="Y43" s="666"/>
      <c r="Z43" s="667">
        <v>100</v>
      </c>
      <c r="AA43" s="667"/>
      <c r="AB43" s="667"/>
      <c r="AC43" s="667"/>
      <c r="AD43" s="668">
        <v>10704741</v>
      </c>
      <c r="AE43" s="668"/>
      <c r="AF43" s="668"/>
      <c r="AG43" s="668"/>
      <c r="AH43" s="668"/>
      <c r="AI43" s="668"/>
      <c r="AJ43" s="668"/>
      <c r="AK43" s="668"/>
      <c r="AL43" s="629">
        <v>100</v>
      </c>
      <c r="AM43" s="669"/>
      <c r="AN43" s="669"/>
      <c r="AO43" s="670"/>
      <c r="BV43" s="237"/>
      <c r="BW43" s="237"/>
      <c r="BX43" s="237"/>
      <c r="BY43" s="237"/>
      <c r="BZ43" s="237"/>
      <c r="CA43" s="237"/>
      <c r="CB43" s="237"/>
      <c r="CD43" s="639" t="s">
        <v>359</v>
      </c>
      <c r="CE43" s="640"/>
      <c r="CF43" s="640"/>
      <c r="CG43" s="640"/>
      <c r="CH43" s="640"/>
      <c r="CI43" s="640"/>
      <c r="CJ43" s="640"/>
      <c r="CK43" s="640"/>
      <c r="CL43" s="640"/>
      <c r="CM43" s="640"/>
      <c r="CN43" s="640"/>
      <c r="CO43" s="640"/>
      <c r="CP43" s="640"/>
      <c r="CQ43" s="641"/>
      <c r="CR43" s="642">
        <v>270848</v>
      </c>
      <c r="CS43" s="661"/>
      <c r="CT43" s="661"/>
      <c r="CU43" s="661"/>
      <c r="CV43" s="661"/>
      <c r="CW43" s="661"/>
      <c r="CX43" s="661"/>
      <c r="CY43" s="662"/>
      <c r="CZ43" s="645">
        <v>1.1000000000000001</v>
      </c>
      <c r="DA43" s="663"/>
      <c r="DB43" s="663"/>
      <c r="DC43" s="664"/>
      <c r="DD43" s="648">
        <v>270848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55" t="s">
        <v>306</v>
      </c>
      <c r="CE44" s="656"/>
      <c r="CF44" s="639" t="s">
        <v>360</v>
      </c>
      <c r="CG44" s="640"/>
      <c r="CH44" s="640"/>
      <c r="CI44" s="640"/>
      <c r="CJ44" s="640"/>
      <c r="CK44" s="640"/>
      <c r="CL44" s="640"/>
      <c r="CM44" s="640"/>
      <c r="CN44" s="640"/>
      <c r="CO44" s="640"/>
      <c r="CP44" s="640"/>
      <c r="CQ44" s="641"/>
      <c r="CR44" s="642">
        <v>4876659</v>
      </c>
      <c r="CS44" s="643"/>
      <c r="CT44" s="643"/>
      <c r="CU44" s="643"/>
      <c r="CV44" s="643"/>
      <c r="CW44" s="643"/>
      <c r="CX44" s="643"/>
      <c r="CY44" s="644"/>
      <c r="CZ44" s="645">
        <v>20</v>
      </c>
      <c r="DA44" s="646"/>
      <c r="DB44" s="646"/>
      <c r="DC44" s="647"/>
      <c r="DD44" s="648">
        <v>406241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39" t="s">
        <v>361</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57"/>
      <c r="CE45" s="658"/>
      <c r="CF45" s="639" t="s">
        <v>362</v>
      </c>
      <c r="CG45" s="640"/>
      <c r="CH45" s="640"/>
      <c r="CI45" s="640"/>
      <c r="CJ45" s="640"/>
      <c r="CK45" s="640"/>
      <c r="CL45" s="640"/>
      <c r="CM45" s="640"/>
      <c r="CN45" s="640"/>
      <c r="CO45" s="640"/>
      <c r="CP45" s="640"/>
      <c r="CQ45" s="641"/>
      <c r="CR45" s="642">
        <v>587216</v>
      </c>
      <c r="CS45" s="661"/>
      <c r="CT45" s="661"/>
      <c r="CU45" s="661"/>
      <c r="CV45" s="661"/>
      <c r="CW45" s="661"/>
      <c r="CX45" s="661"/>
      <c r="CY45" s="662"/>
      <c r="CZ45" s="645">
        <v>2.4</v>
      </c>
      <c r="DA45" s="663"/>
      <c r="DB45" s="663"/>
      <c r="DC45" s="664"/>
      <c r="DD45" s="648">
        <v>32068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0" t="s">
        <v>363</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7"/>
      <c r="CE46" s="658"/>
      <c r="CF46" s="639" t="s">
        <v>364</v>
      </c>
      <c r="CG46" s="640"/>
      <c r="CH46" s="640"/>
      <c r="CI46" s="640"/>
      <c r="CJ46" s="640"/>
      <c r="CK46" s="640"/>
      <c r="CL46" s="640"/>
      <c r="CM46" s="640"/>
      <c r="CN46" s="640"/>
      <c r="CO46" s="640"/>
      <c r="CP46" s="640"/>
      <c r="CQ46" s="641"/>
      <c r="CR46" s="642">
        <v>4256970</v>
      </c>
      <c r="CS46" s="643"/>
      <c r="CT46" s="643"/>
      <c r="CU46" s="643"/>
      <c r="CV46" s="643"/>
      <c r="CW46" s="643"/>
      <c r="CX46" s="643"/>
      <c r="CY46" s="644"/>
      <c r="CZ46" s="645">
        <v>17.5</v>
      </c>
      <c r="DA46" s="646"/>
      <c r="DB46" s="646"/>
      <c r="DC46" s="647"/>
      <c r="DD46" s="648">
        <v>374000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1" t="s">
        <v>365</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7"/>
      <c r="CE47" s="658"/>
      <c r="CF47" s="639" t="s">
        <v>366</v>
      </c>
      <c r="CG47" s="640"/>
      <c r="CH47" s="640"/>
      <c r="CI47" s="640"/>
      <c r="CJ47" s="640"/>
      <c r="CK47" s="640"/>
      <c r="CL47" s="640"/>
      <c r="CM47" s="640"/>
      <c r="CN47" s="640"/>
      <c r="CO47" s="640"/>
      <c r="CP47" s="640"/>
      <c r="CQ47" s="641"/>
      <c r="CR47" s="642">
        <v>160705</v>
      </c>
      <c r="CS47" s="661"/>
      <c r="CT47" s="661"/>
      <c r="CU47" s="661"/>
      <c r="CV47" s="661"/>
      <c r="CW47" s="661"/>
      <c r="CX47" s="661"/>
      <c r="CY47" s="662"/>
      <c r="CZ47" s="645">
        <v>0.7</v>
      </c>
      <c r="DA47" s="663"/>
      <c r="DB47" s="663"/>
      <c r="DC47" s="664"/>
      <c r="DD47" s="648">
        <v>29265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59"/>
      <c r="CE48" s="660"/>
      <c r="CF48" s="639" t="s">
        <v>367</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23" t="s">
        <v>368</v>
      </c>
      <c r="CE49" s="624"/>
      <c r="CF49" s="624"/>
      <c r="CG49" s="624"/>
      <c r="CH49" s="624"/>
      <c r="CI49" s="624"/>
      <c r="CJ49" s="624"/>
      <c r="CK49" s="624"/>
      <c r="CL49" s="624"/>
      <c r="CM49" s="624"/>
      <c r="CN49" s="624"/>
      <c r="CO49" s="624"/>
      <c r="CP49" s="624"/>
      <c r="CQ49" s="625"/>
      <c r="CR49" s="626">
        <v>24381820</v>
      </c>
      <c r="CS49" s="627"/>
      <c r="CT49" s="627"/>
      <c r="CU49" s="627"/>
      <c r="CV49" s="627"/>
      <c r="CW49" s="627"/>
      <c r="CX49" s="627"/>
      <c r="CY49" s="628"/>
      <c r="CZ49" s="629">
        <v>100</v>
      </c>
      <c r="DA49" s="630"/>
      <c r="DB49" s="630"/>
      <c r="DC49" s="631"/>
      <c r="DD49" s="632">
        <v>12798357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fDa6VnD28wFKEVEccPC/Z97ZwWNQZtOiZqHgQD30nwW5niEdYnQzE6/38Rzll4iK0YX8DprwiYHcBUanT4l3w==" saltValue="XsciIdNeD7cwv18cwVJ9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75" sqref="AF75:AJ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370</v>
      </c>
      <c r="DK2" s="1168"/>
      <c r="DL2" s="1168"/>
      <c r="DM2" s="1168"/>
      <c r="DN2" s="1168"/>
      <c r="DO2" s="1169"/>
      <c r="DP2" s="250"/>
      <c r="DQ2" s="1167" t="s">
        <v>371</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7"/>
      <c r="BA5" s="257"/>
      <c r="BB5" s="257"/>
      <c r="BC5" s="257"/>
      <c r="BD5" s="257"/>
      <c r="BE5" s="258"/>
      <c r="BF5" s="258"/>
      <c r="BG5" s="258"/>
      <c r="BH5" s="258"/>
      <c r="BI5" s="258"/>
      <c r="BJ5" s="258"/>
      <c r="BK5" s="258"/>
      <c r="BL5" s="258"/>
      <c r="BM5" s="258"/>
      <c r="BN5" s="258"/>
      <c r="BO5" s="258"/>
      <c r="BP5" s="258"/>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5"/>
    </row>
    <row r="6" spans="1:131" s="256"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3"/>
      <c r="BA6" s="253"/>
      <c r="BB6" s="253"/>
      <c r="BC6" s="253"/>
      <c r="BD6" s="253"/>
      <c r="BE6" s="254"/>
      <c r="BF6" s="254"/>
      <c r="BG6" s="254"/>
      <c r="BH6" s="254"/>
      <c r="BI6" s="254"/>
      <c r="BJ6" s="254"/>
      <c r="BK6" s="254"/>
      <c r="BL6" s="254"/>
      <c r="BM6" s="254"/>
      <c r="BN6" s="254"/>
      <c r="BO6" s="254"/>
      <c r="BP6" s="254"/>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5"/>
    </row>
    <row r="7" spans="1:131" s="256" customFormat="1" ht="26.25" customHeight="1" thickTop="1" x14ac:dyDescent="0.15">
      <c r="A7" s="259">
        <v>1</v>
      </c>
      <c r="B7" s="1107" t="s">
        <v>391</v>
      </c>
      <c r="C7" s="1108"/>
      <c r="D7" s="1108"/>
      <c r="E7" s="1108"/>
      <c r="F7" s="1108"/>
      <c r="G7" s="1108"/>
      <c r="H7" s="1108"/>
      <c r="I7" s="1108"/>
      <c r="J7" s="1108"/>
      <c r="K7" s="1108"/>
      <c r="L7" s="1108"/>
      <c r="M7" s="1108"/>
      <c r="N7" s="1108"/>
      <c r="O7" s="1108"/>
      <c r="P7" s="1109"/>
      <c r="Q7" s="1161">
        <v>25169</v>
      </c>
      <c r="R7" s="1162"/>
      <c r="S7" s="1162"/>
      <c r="T7" s="1162"/>
      <c r="U7" s="1162"/>
      <c r="V7" s="1162">
        <v>24359</v>
      </c>
      <c r="W7" s="1162"/>
      <c r="X7" s="1162"/>
      <c r="Y7" s="1162"/>
      <c r="Z7" s="1162"/>
      <c r="AA7" s="1162">
        <v>810</v>
      </c>
      <c r="AB7" s="1162"/>
      <c r="AC7" s="1162"/>
      <c r="AD7" s="1162"/>
      <c r="AE7" s="1163"/>
      <c r="AF7" s="1164">
        <v>763</v>
      </c>
      <c r="AG7" s="1165"/>
      <c r="AH7" s="1165"/>
      <c r="AI7" s="1165"/>
      <c r="AJ7" s="1166"/>
      <c r="AK7" s="1148">
        <v>311</v>
      </c>
      <c r="AL7" s="1149"/>
      <c r="AM7" s="1149"/>
      <c r="AN7" s="1149"/>
      <c r="AO7" s="1149"/>
      <c r="AP7" s="1149">
        <v>28755</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t="s">
        <v>593</v>
      </c>
      <c r="BS7" s="1152" t="s">
        <v>594</v>
      </c>
      <c r="BT7" s="1153"/>
      <c r="BU7" s="1153"/>
      <c r="BV7" s="1153"/>
      <c r="BW7" s="1153"/>
      <c r="BX7" s="1153"/>
      <c r="BY7" s="1153"/>
      <c r="BZ7" s="1153"/>
      <c r="CA7" s="1153"/>
      <c r="CB7" s="1153"/>
      <c r="CC7" s="1153"/>
      <c r="CD7" s="1153"/>
      <c r="CE7" s="1153"/>
      <c r="CF7" s="1153"/>
      <c r="CG7" s="1154"/>
      <c r="CH7" s="1145">
        <v>4</v>
      </c>
      <c r="CI7" s="1146"/>
      <c r="CJ7" s="1146"/>
      <c r="CK7" s="1146"/>
      <c r="CL7" s="1147"/>
      <c r="CM7" s="1145">
        <v>39</v>
      </c>
      <c r="CN7" s="1146"/>
      <c r="CO7" s="1146"/>
      <c r="CP7" s="1146"/>
      <c r="CQ7" s="1147"/>
      <c r="CR7" s="1145">
        <v>30</v>
      </c>
      <c r="CS7" s="1146"/>
      <c r="CT7" s="1146"/>
      <c r="CU7" s="1146"/>
      <c r="CV7" s="1147"/>
      <c r="CW7" s="1145" t="s">
        <v>578</v>
      </c>
      <c r="CX7" s="1146"/>
      <c r="CY7" s="1146"/>
      <c r="CZ7" s="1146"/>
      <c r="DA7" s="1147"/>
      <c r="DB7" s="1145" t="s">
        <v>578</v>
      </c>
      <c r="DC7" s="1146"/>
      <c r="DD7" s="1146"/>
      <c r="DE7" s="1146"/>
      <c r="DF7" s="1147"/>
      <c r="DG7" s="1145" t="s">
        <v>578</v>
      </c>
      <c r="DH7" s="1146"/>
      <c r="DI7" s="1146"/>
      <c r="DJ7" s="1146"/>
      <c r="DK7" s="1147"/>
      <c r="DL7" s="1145" t="s">
        <v>578</v>
      </c>
      <c r="DM7" s="1146"/>
      <c r="DN7" s="1146"/>
      <c r="DO7" s="1146"/>
      <c r="DP7" s="1147"/>
      <c r="DQ7" s="1145" t="s">
        <v>578</v>
      </c>
      <c r="DR7" s="1146"/>
      <c r="DS7" s="1146"/>
      <c r="DT7" s="1146"/>
      <c r="DU7" s="1147"/>
      <c r="DV7" s="1172"/>
      <c r="DW7" s="1173"/>
      <c r="DX7" s="1173"/>
      <c r="DY7" s="1173"/>
      <c r="DZ7" s="1174"/>
      <c r="EA7" s="255"/>
    </row>
    <row r="8" spans="1:131" s="256" customFormat="1" ht="26.25" customHeight="1" x14ac:dyDescent="0.15">
      <c r="A8" s="262">
        <v>2</v>
      </c>
      <c r="B8" s="1094" t="s">
        <v>392</v>
      </c>
      <c r="C8" s="1095"/>
      <c r="D8" s="1095"/>
      <c r="E8" s="1095"/>
      <c r="F8" s="1095"/>
      <c r="G8" s="1095"/>
      <c r="H8" s="1095"/>
      <c r="I8" s="1095"/>
      <c r="J8" s="1095"/>
      <c r="K8" s="1095"/>
      <c r="L8" s="1095"/>
      <c r="M8" s="1095"/>
      <c r="N8" s="1095"/>
      <c r="O8" s="1095"/>
      <c r="P8" s="1096"/>
      <c r="Q8" s="1100">
        <v>49</v>
      </c>
      <c r="R8" s="1101"/>
      <c r="S8" s="1101"/>
      <c r="T8" s="1101"/>
      <c r="U8" s="1101"/>
      <c r="V8" s="1101">
        <v>49</v>
      </c>
      <c r="W8" s="1101"/>
      <c r="X8" s="1101"/>
      <c r="Y8" s="1101"/>
      <c r="Z8" s="1101"/>
      <c r="AA8" s="1101" t="s">
        <v>597</v>
      </c>
      <c r="AB8" s="1101"/>
      <c r="AC8" s="1101"/>
      <c r="AD8" s="1101"/>
      <c r="AE8" s="1102"/>
      <c r="AF8" s="1076" t="s">
        <v>129</v>
      </c>
      <c r="AG8" s="1077"/>
      <c r="AH8" s="1077"/>
      <c r="AI8" s="1077"/>
      <c r="AJ8" s="1078"/>
      <c r="AK8" s="1143">
        <v>27</v>
      </c>
      <c r="AL8" s="1144"/>
      <c r="AM8" s="1144"/>
      <c r="AN8" s="1144"/>
      <c r="AO8" s="1144"/>
      <c r="AP8" s="1144">
        <v>4</v>
      </c>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t="s">
        <v>593</v>
      </c>
      <c r="BS8" s="1071" t="s">
        <v>595</v>
      </c>
      <c r="BT8" s="1072"/>
      <c r="BU8" s="1072"/>
      <c r="BV8" s="1072"/>
      <c r="BW8" s="1072"/>
      <c r="BX8" s="1072"/>
      <c r="BY8" s="1072"/>
      <c r="BZ8" s="1072"/>
      <c r="CA8" s="1072"/>
      <c r="CB8" s="1072"/>
      <c r="CC8" s="1072"/>
      <c r="CD8" s="1072"/>
      <c r="CE8" s="1072"/>
      <c r="CF8" s="1072"/>
      <c r="CG8" s="1073"/>
      <c r="CH8" s="1046">
        <v>0</v>
      </c>
      <c r="CI8" s="1047"/>
      <c r="CJ8" s="1047"/>
      <c r="CK8" s="1047"/>
      <c r="CL8" s="1048"/>
      <c r="CM8" s="1046">
        <v>2111</v>
      </c>
      <c r="CN8" s="1047"/>
      <c r="CO8" s="1047"/>
      <c r="CP8" s="1047"/>
      <c r="CQ8" s="1048"/>
      <c r="CR8" s="1046">
        <v>5</v>
      </c>
      <c r="CS8" s="1047"/>
      <c r="CT8" s="1047"/>
      <c r="CU8" s="1047"/>
      <c r="CV8" s="1048"/>
      <c r="CW8" s="1046" t="s">
        <v>578</v>
      </c>
      <c r="CX8" s="1047"/>
      <c r="CY8" s="1047"/>
      <c r="CZ8" s="1047"/>
      <c r="DA8" s="1048"/>
      <c r="DB8" s="1046">
        <v>1502</v>
      </c>
      <c r="DC8" s="1047"/>
      <c r="DD8" s="1047"/>
      <c r="DE8" s="1047"/>
      <c r="DF8" s="1048"/>
      <c r="DG8" s="1046" t="s">
        <v>578</v>
      </c>
      <c r="DH8" s="1047"/>
      <c r="DI8" s="1047"/>
      <c r="DJ8" s="1047"/>
      <c r="DK8" s="1048"/>
      <c r="DL8" s="1046" t="s">
        <v>578</v>
      </c>
      <c r="DM8" s="1047"/>
      <c r="DN8" s="1047"/>
      <c r="DO8" s="1047"/>
      <c r="DP8" s="1048"/>
      <c r="DQ8" s="1046">
        <v>1751</v>
      </c>
      <c r="DR8" s="1047"/>
      <c r="DS8" s="1047"/>
      <c r="DT8" s="1047"/>
      <c r="DU8" s="1048"/>
      <c r="DV8" s="1049"/>
      <c r="DW8" s="1050"/>
      <c r="DX8" s="1050"/>
      <c r="DY8" s="1050"/>
      <c r="DZ8" s="1051"/>
      <c r="EA8" s="255"/>
    </row>
    <row r="9" spans="1:131" s="256" customFormat="1" ht="26.25" customHeight="1" x14ac:dyDescent="0.15">
      <c r="A9" s="262">
        <v>3</v>
      </c>
      <c r="B9" s="1094" t="s">
        <v>393</v>
      </c>
      <c r="C9" s="1095"/>
      <c r="D9" s="1095"/>
      <c r="E9" s="1095"/>
      <c r="F9" s="1095"/>
      <c r="G9" s="1095"/>
      <c r="H9" s="1095"/>
      <c r="I9" s="1095"/>
      <c r="J9" s="1095"/>
      <c r="K9" s="1095"/>
      <c r="L9" s="1095"/>
      <c r="M9" s="1095"/>
      <c r="N9" s="1095"/>
      <c r="O9" s="1095"/>
      <c r="P9" s="1096"/>
      <c r="Q9" s="1100">
        <v>2</v>
      </c>
      <c r="R9" s="1101"/>
      <c r="S9" s="1101"/>
      <c r="T9" s="1101"/>
      <c r="U9" s="1101"/>
      <c r="V9" s="1101">
        <v>2</v>
      </c>
      <c r="W9" s="1101"/>
      <c r="X9" s="1101"/>
      <c r="Y9" s="1101"/>
      <c r="Z9" s="1101"/>
      <c r="AA9" s="1101" t="s">
        <v>597</v>
      </c>
      <c r="AB9" s="1101"/>
      <c r="AC9" s="1101"/>
      <c r="AD9" s="1101"/>
      <c r="AE9" s="1102"/>
      <c r="AF9" s="1076" t="s">
        <v>129</v>
      </c>
      <c r="AG9" s="1077"/>
      <c r="AH9" s="1077"/>
      <c r="AI9" s="1077"/>
      <c r="AJ9" s="1078"/>
      <c r="AK9" s="1143">
        <v>2</v>
      </c>
      <c r="AL9" s="1144"/>
      <c r="AM9" s="1144"/>
      <c r="AN9" s="1144"/>
      <c r="AO9" s="1144"/>
      <c r="AP9" s="1144" t="s">
        <v>596</v>
      </c>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5"/>
    </row>
    <row r="10" spans="1:131" s="256" customFormat="1" ht="26.25" customHeight="1" x14ac:dyDescent="0.15">
      <c r="A10" s="262">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5"/>
    </row>
    <row r="11" spans="1:131" s="256" customFormat="1" ht="26.25" customHeight="1" x14ac:dyDescent="0.15">
      <c r="A11" s="262">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5"/>
    </row>
    <row r="12" spans="1:131" s="256" customFormat="1" ht="26.25" customHeight="1" x14ac:dyDescent="0.15">
      <c r="A12" s="262">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5"/>
    </row>
    <row r="13" spans="1:131" s="256" customFormat="1" ht="26.25" customHeight="1" x14ac:dyDescent="0.15">
      <c r="A13" s="262">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5"/>
    </row>
    <row r="14" spans="1:131" s="256" customFormat="1" ht="26.25" customHeight="1" x14ac:dyDescent="0.15">
      <c r="A14" s="262">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5"/>
    </row>
    <row r="15" spans="1:131" s="256" customFormat="1" ht="26.25" customHeight="1" x14ac:dyDescent="0.15">
      <c r="A15" s="262">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5"/>
    </row>
    <row r="16" spans="1:131" s="256" customFormat="1" ht="26.25" customHeight="1" x14ac:dyDescent="0.15">
      <c r="A16" s="262">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5"/>
    </row>
    <row r="17" spans="1:131" s="256" customFormat="1" ht="26.25" customHeight="1" x14ac:dyDescent="0.15">
      <c r="A17" s="262">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5"/>
    </row>
    <row r="18" spans="1:131" s="256" customFormat="1" ht="26.25" customHeight="1" x14ac:dyDescent="0.15">
      <c r="A18" s="262">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5"/>
    </row>
    <row r="19" spans="1:131" s="256" customFormat="1" ht="26.25" customHeight="1" x14ac:dyDescent="0.15">
      <c r="A19" s="262">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5"/>
    </row>
    <row r="20" spans="1:131" s="256" customFormat="1" ht="26.25" customHeight="1" x14ac:dyDescent="0.15">
      <c r="A20" s="262">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5"/>
    </row>
    <row r="21" spans="1:131" s="256" customFormat="1" ht="26.25" customHeight="1" thickBot="1" x14ac:dyDescent="0.2">
      <c r="A21" s="262">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5"/>
    </row>
    <row r="22" spans="1:131" s="256" customFormat="1" ht="26.25" customHeight="1" x14ac:dyDescent="0.15">
      <c r="A22" s="262">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4"/>
      <c r="BF22" s="254"/>
      <c r="BG22" s="254"/>
      <c r="BH22" s="254"/>
      <c r="BI22" s="254"/>
      <c r="BJ22" s="254"/>
      <c r="BK22" s="254"/>
      <c r="BL22" s="254"/>
      <c r="BM22" s="254"/>
      <c r="BN22" s="254"/>
      <c r="BO22" s="254"/>
      <c r="BP22" s="254"/>
      <c r="BQ22" s="263">
        <v>16</v>
      </c>
      <c r="BR22" s="264"/>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5"/>
    </row>
    <row r="23" spans="1:131" s="256" customFormat="1" ht="26.25" customHeight="1" thickBot="1" x14ac:dyDescent="0.2">
      <c r="A23" s="265" t="s">
        <v>395</v>
      </c>
      <c r="B23" s="1001" t="s">
        <v>396</v>
      </c>
      <c r="C23" s="1002"/>
      <c r="D23" s="1002"/>
      <c r="E23" s="1002"/>
      <c r="F23" s="1002"/>
      <c r="G23" s="1002"/>
      <c r="H23" s="1002"/>
      <c r="I23" s="1002"/>
      <c r="J23" s="1002"/>
      <c r="K23" s="1002"/>
      <c r="L23" s="1002"/>
      <c r="M23" s="1002"/>
      <c r="N23" s="1002"/>
      <c r="O23" s="1002"/>
      <c r="P23" s="1003"/>
      <c r="Q23" s="1125">
        <v>25192</v>
      </c>
      <c r="R23" s="1126"/>
      <c r="S23" s="1126"/>
      <c r="T23" s="1126"/>
      <c r="U23" s="1126"/>
      <c r="V23" s="1126">
        <v>24382</v>
      </c>
      <c r="W23" s="1126"/>
      <c r="X23" s="1126"/>
      <c r="Y23" s="1126"/>
      <c r="Z23" s="1126"/>
      <c r="AA23" s="1126">
        <v>810</v>
      </c>
      <c r="AB23" s="1126"/>
      <c r="AC23" s="1126"/>
      <c r="AD23" s="1126"/>
      <c r="AE23" s="1127"/>
      <c r="AF23" s="1128">
        <v>763</v>
      </c>
      <c r="AG23" s="1126"/>
      <c r="AH23" s="1126"/>
      <c r="AI23" s="1126"/>
      <c r="AJ23" s="1129"/>
      <c r="AK23" s="1130"/>
      <c r="AL23" s="1131"/>
      <c r="AM23" s="1131"/>
      <c r="AN23" s="1131"/>
      <c r="AO23" s="1131"/>
      <c r="AP23" s="1126">
        <v>28759</v>
      </c>
      <c r="AQ23" s="1126"/>
      <c r="AR23" s="1126"/>
      <c r="AS23" s="1126"/>
      <c r="AT23" s="1126"/>
      <c r="AU23" s="1132"/>
      <c r="AV23" s="1132"/>
      <c r="AW23" s="1132"/>
      <c r="AX23" s="1132"/>
      <c r="AY23" s="1133"/>
      <c r="AZ23" s="1122" t="s">
        <v>397</v>
      </c>
      <c r="BA23" s="1123"/>
      <c r="BB23" s="1123"/>
      <c r="BC23" s="1123"/>
      <c r="BD23" s="1124"/>
      <c r="BE23" s="254"/>
      <c r="BF23" s="254"/>
      <c r="BG23" s="254"/>
      <c r="BH23" s="254"/>
      <c r="BI23" s="254"/>
      <c r="BJ23" s="254"/>
      <c r="BK23" s="254"/>
      <c r="BL23" s="254"/>
      <c r="BM23" s="254"/>
      <c r="BN23" s="254"/>
      <c r="BO23" s="254"/>
      <c r="BP23" s="254"/>
      <c r="BQ23" s="263">
        <v>17</v>
      </c>
      <c r="BR23" s="264"/>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5"/>
    </row>
    <row r="24" spans="1:131" s="256"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5"/>
    </row>
    <row r="25" spans="1:131" s="248"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7"/>
    </row>
    <row r="26" spans="1:131" s="248"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381</v>
      </c>
      <c r="BF26" s="1059"/>
      <c r="BG26" s="1059"/>
      <c r="BH26" s="1059"/>
      <c r="BI26" s="1074"/>
      <c r="BJ26" s="253"/>
      <c r="BK26" s="253"/>
      <c r="BL26" s="253"/>
      <c r="BM26" s="253"/>
      <c r="BN26" s="253"/>
      <c r="BO26" s="266"/>
      <c r="BP26" s="266"/>
      <c r="BQ26" s="263">
        <v>20</v>
      </c>
      <c r="BR26" s="264"/>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7"/>
    </row>
    <row r="27" spans="1:131" s="248"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3"/>
      <c r="BK27" s="253"/>
      <c r="BL27" s="253"/>
      <c r="BM27" s="253"/>
      <c r="BN27" s="253"/>
      <c r="BO27" s="266"/>
      <c r="BP27" s="266"/>
      <c r="BQ27" s="263">
        <v>21</v>
      </c>
      <c r="BR27" s="264"/>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7"/>
    </row>
    <row r="28" spans="1:131" s="248" customFormat="1" ht="26.25" customHeight="1" thickTop="1" x14ac:dyDescent="0.15">
      <c r="A28" s="267">
        <v>1</v>
      </c>
      <c r="B28" s="1107" t="s">
        <v>408</v>
      </c>
      <c r="C28" s="1108"/>
      <c r="D28" s="1108"/>
      <c r="E28" s="1108"/>
      <c r="F28" s="1108"/>
      <c r="G28" s="1108"/>
      <c r="H28" s="1108"/>
      <c r="I28" s="1108"/>
      <c r="J28" s="1108"/>
      <c r="K28" s="1108"/>
      <c r="L28" s="1108"/>
      <c r="M28" s="1108"/>
      <c r="N28" s="1108"/>
      <c r="O28" s="1108"/>
      <c r="P28" s="1109"/>
      <c r="Q28" s="1110">
        <v>3802</v>
      </c>
      <c r="R28" s="1111"/>
      <c r="S28" s="1111"/>
      <c r="T28" s="1111"/>
      <c r="U28" s="1111"/>
      <c r="V28" s="1111">
        <v>3731</v>
      </c>
      <c r="W28" s="1111"/>
      <c r="X28" s="1111"/>
      <c r="Y28" s="1111"/>
      <c r="Z28" s="1111"/>
      <c r="AA28" s="1111">
        <v>71</v>
      </c>
      <c r="AB28" s="1111"/>
      <c r="AC28" s="1111"/>
      <c r="AD28" s="1111"/>
      <c r="AE28" s="1112"/>
      <c r="AF28" s="1113">
        <v>71</v>
      </c>
      <c r="AG28" s="1111"/>
      <c r="AH28" s="1111"/>
      <c r="AI28" s="1111"/>
      <c r="AJ28" s="1114"/>
      <c r="AK28" s="1115">
        <v>288</v>
      </c>
      <c r="AL28" s="1103"/>
      <c r="AM28" s="1103"/>
      <c r="AN28" s="1103"/>
      <c r="AO28" s="1103"/>
      <c r="AP28" s="1103" t="s">
        <v>597</v>
      </c>
      <c r="AQ28" s="1103"/>
      <c r="AR28" s="1103"/>
      <c r="AS28" s="1103"/>
      <c r="AT28" s="1103"/>
      <c r="AU28" s="1103" t="s">
        <v>598</v>
      </c>
      <c r="AV28" s="1103"/>
      <c r="AW28" s="1103"/>
      <c r="AX28" s="1103"/>
      <c r="AY28" s="1103"/>
      <c r="AZ28" s="1104" t="s">
        <v>597</v>
      </c>
      <c r="BA28" s="1104"/>
      <c r="BB28" s="1104"/>
      <c r="BC28" s="1104"/>
      <c r="BD28" s="1104"/>
      <c r="BE28" s="1105"/>
      <c r="BF28" s="1105"/>
      <c r="BG28" s="1105"/>
      <c r="BH28" s="1105"/>
      <c r="BI28" s="1106"/>
      <c r="BJ28" s="253"/>
      <c r="BK28" s="253"/>
      <c r="BL28" s="253"/>
      <c r="BM28" s="253"/>
      <c r="BN28" s="253"/>
      <c r="BO28" s="266"/>
      <c r="BP28" s="266"/>
      <c r="BQ28" s="263">
        <v>22</v>
      </c>
      <c r="BR28" s="264"/>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7"/>
    </row>
    <row r="29" spans="1:131" s="248" customFormat="1" ht="26.25" customHeight="1" x14ac:dyDescent="0.15">
      <c r="A29" s="267">
        <v>2</v>
      </c>
      <c r="B29" s="1094" t="s">
        <v>409</v>
      </c>
      <c r="C29" s="1095"/>
      <c r="D29" s="1095"/>
      <c r="E29" s="1095"/>
      <c r="F29" s="1095"/>
      <c r="G29" s="1095"/>
      <c r="H29" s="1095"/>
      <c r="I29" s="1095"/>
      <c r="J29" s="1095"/>
      <c r="K29" s="1095"/>
      <c r="L29" s="1095"/>
      <c r="M29" s="1095"/>
      <c r="N29" s="1095"/>
      <c r="O29" s="1095"/>
      <c r="P29" s="1096"/>
      <c r="Q29" s="1100">
        <v>3958</v>
      </c>
      <c r="R29" s="1101"/>
      <c r="S29" s="1101"/>
      <c r="T29" s="1101"/>
      <c r="U29" s="1101"/>
      <c r="V29" s="1101">
        <v>3937</v>
      </c>
      <c r="W29" s="1101"/>
      <c r="X29" s="1101"/>
      <c r="Y29" s="1101"/>
      <c r="Z29" s="1101"/>
      <c r="AA29" s="1101">
        <v>21</v>
      </c>
      <c r="AB29" s="1101"/>
      <c r="AC29" s="1101"/>
      <c r="AD29" s="1101"/>
      <c r="AE29" s="1102"/>
      <c r="AF29" s="1076">
        <v>21</v>
      </c>
      <c r="AG29" s="1077"/>
      <c r="AH29" s="1077"/>
      <c r="AI29" s="1077"/>
      <c r="AJ29" s="1078"/>
      <c r="AK29" s="1037">
        <v>618</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9"/>
      <c r="BF29" s="1089"/>
      <c r="BG29" s="1089"/>
      <c r="BH29" s="1089"/>
      <c r="BI29" s="1090"/>
      <c r="BJ29" s="253"/>
      <c r="BK29" s="253"/>
      <c r="BL29" s="253"/>
      <c r="BM29" s="253"/>
      <c r="BN29" s="253"/>
      <c r="BO29" s="266"/>
      <c r="BP29" s="266"/>
      <c r="BQ29" s="263">
        <v>23</v>
      </c>
      <c r="BR29" s="264"/>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7"/>
    </row>
    <row r="30" spans="1:131" s="248" customFormat="1" ht="26.25" customHeight="1" x14ac:dyDescent="0.15">
      <c r="A30" s="267">
        <v>3</v>
      </c>
      <c r="B30" s="1094" t="s">
        <v>410</v>
      </c>
      <c r="C30" s="1095"/>
      <c r="D30" s="1095"/>
      <c r="E30" s="1095"/>
      <c r="F30" s="1095"/>
      <c r="G30" s="1095"/>
      <c r="H30" s="1095"/>
      <c r="I30" s="1095"/>
      <c r="J30" s="1095"/>
      <c r="K30" s="1095"/>
      <c r="L30" s="1095"/>
      <c r="M30" s="1095"/>
      <c r="N30" s="1095"/>
      <c r="O30" s="1095"/>
      <c r="P30" s="1096"/>
      <c r="Q30" s="1100">
        <v>490</v>
      </c>
      <c r="R30" s="1101"/>
      <c r="S30" s="1101"/>
      <c r="T30" s="1101"/>
      <c r="U30" s="1101"/>
      <c r="V30" s="1101">
        <v>489</v>
      </c>
      <c r="W30" s="1101"/>
      <c r="X30" s="1101"/>
      <c r="Y30" s="1101"/>
      <c r="Z30" s="1101"/>
      <c r="AA30" s="1101">
        <v>1</v>
      </c>
      <c r="AB30" s="1101"/>
      <c r="AC30" s="1101"/>
      <c r="AD30" s="1101"/>
      <c r="AE30" s="1102"/>
      <c r="AF30" s="1076">
        <v>1</v>
      </c>
      <c r="AG30" s="1077"/>
      <c r="AH30" s="1077"/>
      <c r="AI30" s="1077"/>
      <c r="AJ30" s="1078"/>
      <c r="AK30" s="1037">
        <v>172</v>
      </c>
      <c r="AL30" s="1028"/>
      <c r="AM30" s="1028"/>
      <c r="AN30" s="1028"/>
      <c r="AO30" s="1028"/>
      <c r="AP30" s="1028" t="s">
        <v>598</v>
      </c>
      <c r="AQ30" s="1028"/>
      <c r="AR30" s="1028"/>
      <c r="AS30" s="1028"/>
      <c r="AT30" s="1028"/>
      <c r="AU30" s="1028" t="s">
        <v>597</v>
      </c>
      <c r="AV30" s="1028"/>
      <c r="AW30" s="1028"/>
      <c r="AX30" s="1028"/>
      <c r="AY30" s="1028"/>
      <c r="AZ30" s="1099" t="s">
        <v>599</v>
      </c>
      <c r="BA30" s="1099"/>
      <c r="BB30" s="1099"/>
      <c r="BC30" s="1099"/>
      <c r="BD30" s="1099"/>
      <c r="BE30" s="1089"/>
      <c r="BF30" s="1089"/>
      <c r="BG30" s="1089"/>
      <c r="BH30" s="1089"/>
      <c r="BI30" s="1090"/>
      <c r="BJ30" s="253"/>
      <c r="BK30" s="253"/>
      <c r="BL30" s="253"/>
      <c r="BM30" s="253"/>
      <c r="BN30" s="253"/>
      <c r="BO30" s="266"/>
      <c r="BP30" s="266"/>
      <c r="BQ30" s="263">
        <v>24</v>
      </c>
      <c r="BR30" s="264"/>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7"/>
    </row>
    <row r="31" spans="1:131" s="248" customFormat="1" ht="26.25" customHeight="1" x14ac:dyDescent="0.15">
      <c r="A31" s="267">
        <v>4</v>
      </c>
      <c r="B31" s="1094" t="s">
        <v>411</v>
      </c>
      <c r="C31" s="1095"/>
      <c r="D31" s="1095"/>
      <c r="E31" s="1095"/>
      <c r="F31" s="1095"/>
      <c r="G31" s="1095"/>
      <c r="H31" s="1095"/>
      <c r="I31" s="1095"/>
      <c r="J31" s="1095"/>
      <c r="K31" s="1095"/>
      <c r="L31" s="1095"/>
      <c r="M31" s="1095"/>
      <c r="N31" s="1095"/>
      <c r="O31" s="1095"/>
      <c r="P31" s="1096"/>
      <c r="Q31" s="1100">
        <v>1080</v>
      </c>
      <c r="R31" s="1101"/>
      <c r="S31" s="1101"/>
      <c r="T31" s="1101"/>
      <c r="U31" s="1101"/>
      <c r="V31" s="1101">
        <v>1073</v>
      </c>
      <c r="W31" s="1101"/>
      <c r="X31" s="1101"/>
      <c r="Y31" s="1101"/>
      <c r="Z31" s="1101"/>
      <c r="AA31" s="1101">
        <v>7</v>
      </c>
      <c r="AB31" s="1101"/>
      <c r="AC31" s="1101"/>
      <c r="AD31" s="1101"/>
      <c r="AE31" s="1102"/>
      <c r="AF31" s="1076">
        <v>553</v>
      </c>
      <c r="AG31" s="1077"/>
      <c r="AH31" s="1077"/>
      <c r="AI31" s="1077"/>
      <c r="AJ31" s="1078"/>
      <c r="AK31" s="1037">
        <v>58</v>
      </c>
      <c r="AL31" s="1028"/>
      <c r="AM31" s="1028"/>
      <c r="AN31" s="1028"/>
      <c r="AO31" s="1028"/>
      <c r="AP31" s="1028">
        <v>3260</v>
      </c>
      <c r="AQ31" s="1028"/>
      <c r="AR31" s="1028"/>
      <c r="AS31" s="1028"/>
      <c r="AT31" s="1028"/>
      <c r="AU31" s="1028">
        <v>1695</v>
      </c>
      <c r="AV31" s="1028"/>
      <c r="AW31" s="1028"/>
      <c r="AX31" s="1028"/>
      <c r="AY31" s="1028"/>
      <c r="AZ31" s="1099" t="s">
        <v>599</v>
      </c>
      <c r="BA31" s="1099"/>
      <c r="BB31" s="1099"/>
      <c r="BC31" s="1099"/>
      <c r="BD31" s="1099"/>
      <c r="BE31" s="1089" t="s">
        <v>412</v>
      </c>
      <c r="BF31" s="1089"/>
      <c r="BG31" s="1089"/>
      <c r="BH31" s="1089"/>
      <c r="BI31" s="1090"/>
      <c r="BJ31" s="253"/>
      <c r="BK31" s="253"/>
      <c r="BL31" s="253"/>
      <c r="BM31" s="253"/>
      <c r="BN31" s="253"/>
      <c r="BO31" s="266"/>
      <c r="BP31" s="266"/>
      <c r="BQ31" s="263">
        <v>25</v>
      </c>
      <c r="BR31" s="264"/>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7"/>
    </row>
    <row r="32" spans="1:131" s="248" customFormat="1" ht="26.25" customHeight="1" x14ac:dyDescent="0.15">
      <c r="A32" s="267">
        <v>5</v>
      </c>
      <c r="B32" s="1094" t="s">
        <v>413</v>
      </c>
      <c r="C32" s="1095"/>
      <c r="D32" s="1095"/>
      <c r="E32" s="1095"/>
      <c r="F32" s="1095"/>
      <c r="G32" s="1095"/>
      <c r="H32" s="1095"/>
      <c r="I32" s="1095"/>
      <c r="J32" s="1095"/>
      <c r="K32" s="1095"/>
      <c r="L32" s="1095"/>
      <c r="M32" s="1095"/>
      <c r="N32" s="1095"/>
      <c r="O32" s="1095"/>
      <c r="P32" s="1096"/>
      <c r="Q32" s="1100">
        <v>746</v>
      </c>
      <c r="R32" s="1101"/>
      <c r="S32" s="1101"/>
      <c r="T32" s="1101"/>
      <c r="U32" s="1101"/>
      <c r="V32" s="1101">
        <v>751</v>
      </c>
      <c r="W32" s="1101"/>
      <c r="X32" s="1101"/>
      <c r="Y32" s="1101"/>
      <c r="Z32" s="1101"/>
      <c r="AA32" s="1101">
        <v>-5</v>
      </c>
      <c r="AB32" s="1101"/>
      <c r="AC32" s="1101"/>
      <c r="AD32" s="1101"/>
      <c r="AE32" s="1102"/>
      <c r="AF32" s="1076">
        <v>15</v>
      </c>
      <c r="AG32" s="1077"/>
      <c r="AH32" s="1077"/>
      <c r="AI32" s="1077"/>
      <c r="AJ32" s="1078"/>
      <c r="AK32" s="1037">
        <v>353</v>
      </c>
      <c r="AL32" s="1028"/>
      <c r="AM32" s="1028"/>
      <c r="AN32" s="1028"/>
      <c r="AO32" s="1028"/>
      <c r="AP32" s="1028">
        <v>4671</v>
      </c>
      <c r="AQ32" s="1028"/>
      <c r="AR32" s="1028"/>
      <c r="AS32" s="1028"/>
      <c r="AT32" s="1028"/>
      <c r="AU32" s="1028">
        <v>3644</v>
      </c>
      <c r="AV32" s="1028"/>
      <c r="AW32" s="1028"/>
      <c r="AX32" s="1028"/>
      <c r="AY32" s="1028"/>
      <c r="AZ32" s="1099" t="s">
        <v>598</v>
      </c>
      <c r="BA32" s="1099"/>
      <c r="BB32" s="1099"/>
      <c r="BC32" s="1099"/>
      <c r="BD32" s="1099"/>
      <c r="BE32" s="1089" t="s">
        <v>414</v>
      </c>
      <c r="BF32" s="1089"/>
      <c r="BG32" s="1089"/>
      <c r="BH32" s="1089"/>
      <c r="BI32" s="1090"/>
      <c r="BJ32" s="253"/>
      <c r="BK32" s="253"/>
      <c r="BL32" s="253"/>
      <c r="BM32" s="253"/>
      <c r="BN32" s="253"/>
      <c r="BO32" s="266"/>
      <c r="BP32" s="266"/>
      <c r="BQ32" s="263">
        <v>26</v>
      </c>
      <c r="BR32" s="264"/>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7"/>
    </row>
    <row r="33" spans="1:131" s="248" customFormat="1" ht="26.25" customHeight="1" x14ac:dyDescent="0.15">
      <c r="A33" s="267">
        <v>6</v>
      </c>
      <c r="B33" s="1094" t="s">
        <v>415</v>
      </c>
      <c r="C33" s="1095"/>
      <c r="D33" s="1095"/>
      <c r="E33" s="1095"/>
      <c r="F33" s="1095"/>
      <c r="G33" s="1095"/>
      <c r="H33" s="1095"/>
      <c r="I33" s="1095"/>
      <c r="J33" s="1095"/>
      <c r="K33" s="1095"/>
      <c r="L33" s="1095"/>
      <c r="M33" s="1095"/>
      <c r="N33" s="1095"/>
      <c r="O33" s="1095"/>
      <c r="P33" s="1096"/>
      <c r="Q33" s="1100">
        <v>10</v>
      </c>
      <c r="R33" s="1101"/>
      <c r="S33" s="1101"/>
      <c r="T33" s="1101"/>
      <c r="U33" s="1101"/>
      <c r="V33" s="1101">
        <v>10</v>
      </c>
      <c r="W33" s="1101"/>
      <c r="X33" s="1101"/>
      <c r="Y33" s="1101"/>
      <c r="Z33" s="1101"/>
      <c r="AA33" s="1101" t="s">
        <v>598</v>
      </c>
      <c r="AB33" s="1101"/>
      <c r="AC33" s="1101"/>
      <c r="AD33" s="1101"/>
      <c r="AE33" s="1102"/>
      <c r="AF33" s="1076" t="s">
        <v>129</v>
      </c>
      <c r="AG33" s="1077"/>
      <c r="AH33" s="1077"/>
      <c r="AI33" s="1077"/>
      <c r="AJ33" s="1078"/>
      <c r="AK33" s="1037">
        <v>4</v>
      </c>
      <c r="AL33" s="1028"/>
      <c r="AM33" s="1028"/>
      <c r="AN33" s="1028"/>
      <c r="AO33" s="1028"/>
      <c r="AP33" s="1028">
        <v>10</v>
      </c>
      <c r="AQ33" s="1028"/>
      <c r="AR33" s="1028"/>
      <c r="AS33" s="1028"/>
      <c r="AT33" s="1028"/>
      <c r="AU33" s="1028">
        <v>10</v>
      </c>
      <c r="AV33" s="1028"/>
      <c r="AW33" s="1028"/>
      <c r="AX33" s="1028"/>
      <c r="AY33" s="1028"/>
      <c r="AZ33" s="1099" t="s">
        <v>600</v>
      </c>
      <c r="BA33" s="1099"/>
      <c r="BB33" s="1099"/>
      <c r="BC33" s="1099"/>
      <c r="BD33" s="1099"/>
      <c r="BE33" s="1089" t="s">
        <v>416</v>
      </c>
      <c r="BF33" s="1089"/>
      <c r="BG33" s="1089"/>
      <c r="BH33" s="1089"/>
      <c r="BI33" s="1090"/>
      <c r="BJ33" s="253"/>
      <c r="BK33" s="253"/>
      <c r="BL33" s="253"/>
      <c r="BM33" s="253"/>
      <c r="BN33" s="253"/>
      <c r="BO33" s="266"/>
      <c r="BP33" s="266"/>
      <c r="BQ33" s="263">
        <v>27</v>
      </c>
      <c r="BR33" s="264"/>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7"/>
    </row>
    <row r="34" spans="1:131" s="248" customFormat="1" ht="26.25" customHeight="1" x14ac:dyDescent="0.15">
      <c r="A34" s="267">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3"/>
      <c r="BK34" s="253"/>
      <c r="BL34" s="253"/>
      <c r="BM34" s="253"/>
      <c r="BN34" s="253"/>
      <c r="BO34" s="266"/>
      <c r="BP34" s="266"/>
      <c r="BQ34" s="263">
        <v>28</v>
      </c>
      <c r="BR34" s="264"/>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7"/>
    </row>
    <row r="35" spans="1:131" s="248" customFormat="1" ht="26.25" customHeight="1" x14ac:dyDescent="0.15">
      <c r="A35" s="267">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3"/>
      <c r="BK35" s="253"/>
      <c r="BL35" s="253"/>
      <c r="BM35" s="253"/>
      <c r="BN35" s="253"/>
      <c r="BO35" s="266"/>
      <c r="BP35" s="266"/>
      <c r="BQ35" s="263">
        <v>29</v>
      </c>
      <c r="BR35" s="264"/>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7"/>
    </row>
    <row r="36" spans="1:131" s="248" customFormat="1" ht="26.25" customHeight="1" x14ac:dyDescent="0.15">
      <c r="A36" s="267">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3"/>
      <c r="BK36" s="253"/>
      <c r="BL36" s="253"/>
      <c r="BM36" s="253"/>
      <c r="BN36" s="253"/>
      <c r="BO36" s="266"/>
      <c r="BP36" s="266"/>
      <c r="BQ36" s="263">
        <v>30</v>
      </c>
      <c r="BR36" s="264"/>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7"/>
    </row>
    <row r="37" spans="1:131" s="248" customFormat="1" ht="26.25" customHeight="1" x14ac:dyDescent="0.15">
      <c r="A37" s="267">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3"/>
      <c r="BK37" s="253"/>
      <c r="BL37" s="253"/>
      <c r="BM37" s="253"/>
      <c r="BN37" s="253"/>
      <c r="BO37" s="266"/>
      <c r="BP37" s="266"/>
      <c r="BQ37" s="263">
        <v>31</v>
      </c>
      <c r="BR37" s="264"/>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7"/>
    </row>
    <row r="38" spans="1:131" s="248" customFormat="1" ht="26.25" customHeight="1" x14ac:dyDescent="0.15">
      <c r="A38" s="267">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3"/>
      <c r="BK38" s="253"/>
      <c r="BL38" s="253"/>
      <c r="BM38" s="253"/>
      <c r="BN38" s="253"/>
      <c r="BO38" s="266"/>
      <c r="BP38" s="266"/>
      <c r="BQ38" s="263">
        <v>32</v>
      </c>
      <c r="BR38" s="264"/>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7"/>
    </row>
    <row r="39" spans="1:131" s="248" customFormat="1" ht="26.25" customHeight="1" x14ac:dyDescent="0.15">
      <c r="A39" s="267">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3"/>
      <c r="BK39" s="253"/>
      <c r="BL39" s="253"/>
      <c r="BM39" s="253"/>
      <c r="BN39" s="253"/>
      <c r="BO39" s="266"/>
      <c r="BP39" s="266"/>
      <c r="BQ39" s="263">
        <v>33</v>
      </c>
      <c r="BR39" s="264"/>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7"/>
    </row>
    <row r="40" spans="1:131" s="248" customFormat="1" ht="26.25" customHeight="1" x14ac:dyDescent="0.15">
      <c r="A40" s="262">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3"/>
      <c r="BK40" s="253"/>
      <c r="BL40" s="253"/>
      <c r="BM40" s="253"/>
      <c r="BN40" s="253"/>
      <c r="BO40" s="266"/>
      <c r="BP40" s="266"/>
      <c r="BQ40" s="263">
        <v>34</v>
      </c>
      <c r="BR40" s="264"/>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7"/>
    </row>
    <row r="41" spans="1:131" s="248" customFormat="1" ht="26.25" customHeight="1" x14ac:dyDescent="0.15">
      <c r="A41" s="262">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3"/>
      <c r="BK41" s="253"/>
      <c r="BL41" s="253"/>
      <c r="BM41" s="253"/>
      <c r="BN41" s="253"/>
      <c r="BO41" s="266"/>
      <c r="BP41" s="266"/>
      <c r="BQ41" s="263">
        <v>35</v>
      </c>
      <c r="BR41" s="264"/>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7"/>
    </row>
    <row r="42" spans="1:131" s="248" customFormat="1" ht="26.25" customHeight="1" x14ac:dyDescent="0.15">
      <c r="A42" s="262">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3"/>
      <c r="BK42" s="253"/>
      <c r="BL42" s="253"/>
      <c r="BM42" s="253"/>
      <c r="BN42" s="253"/>
      <c r="BO42" s="266"/>
      <c r="BP42" s="266"/>
      <c r="BQ42" s="263">
        <v>36</v>
      </c>
      <c r="BR42" s="264"/>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7"/>
    </row>
    <row r="43" spans="1:131" s="248" customFormat="1" ht="26.25" customHeight="1" x14ac:dyDescent="0.15">
      <c r="A43" s="262">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3"/>
      <c r="BK43" s="253"/>
      <c r="BL43" s="253"/>
      <c r="BM43" s="253"/>
      <c r="BN43" s="253"/>
      <c r="BO43" s="266"/>
      <c r="BP43" s="266"/>
      <c r="BQ43" s="263">
        <v>37</v>
      </c>
      <c r="BR43" s="264"/>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7"/>
    </row>
    <row r="44" spans="1:131" s="248" customFormat="1" ht="26.25" customHeight="1" x14ac:dyDescent="0.15">
      <c r="A44" s="262">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3"/>
      <c r="BK44" s="253"/>
      <c r="BL44" s="253"/>
      <c r="BM44" s="253"/>
      <c r="BN44" s="253"/>
      <c r="BO44" s="266"/>
      <c r="BP44" s="266"/>
      <c r="BQ44" s="263">
        <v>38</v>
      </c>
      <c r="BR44" s="264"/>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7"/>
    </row>
    <row r="45" spans="1:131" s="248" customFormat="1" ht="26.25" customHeight="1" x14ac:dyDescent="0.15">
      <c r="A45" s="262">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3"/>
      <c r="BK45" s="253"/>
      <c r="BL45" s="253"/>
      <c r="BM45" s="253"/>
      <c r="BN45" s="253"/>
      <c r="BO45" s="266"/>
      <c r="BP45" s="266"/>
      <c r="BQ45" s="263">
        <v>39</v>
      </c>
      <c r="BR45" s="264"/>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7"/>
    </row>
    <row r="46" spans="1:131" s="248" customFormat="1" ht="26.25" customHeight="1" x14ac:dyDescent="0.15">
      <c r="A46" s="262">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3"/>
      <c r="BK46" s="253"/>
      <c r="BL46" s="253"/>
      <c r="BM46" s="253"/>
      <c r="BN46" s="253"/>
      <c r="BO46" s="266"/>
      <c r="BP46" s="266"/>
      <c r="BQ46" s="263">
        <v>40</v>
      </c>
      <c r="BR46" s="264"/>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7"/>
    </row>
    <row r="47" spans="1:131" s="248" customFormat="1" ht="26.25" customHeight="1" x14ac:dyDescent="0.15">
      <c r="A47" s="262">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3"/>
      <c r="BK47" s="253"/>
      <c r="BL47" s="253"/>
      <c r="BM47" s="253"/>
      <c r="BN47" s="253"/>
      <c r="BO47" s="266"/>
      <c r="BP47" s="266"/>
      <c r="BQ47" s="263">
        <v>41</v>
      </c>
      <c r="BR47" s="264"/>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7"/>
    </row>
    <row r="48" spans="1:131" s="248" customFormat="1" ht="26.25" customHeight="1" x14ac:dyDescent="0.15">
      <c r="A48" s="262">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3"/>
      <c r="BK48" s="253"/>
      <c r="BL48" s="253"/>
      <c r="BM48" s="253"/>
      <c r="BN48" s="253"/>
      <c r="BO48" s="266"/>
      <c r="BP48" s="266"/>
      <c r="BQ48" s="263">
        <v>42</v>
      </c>
      <c r="BR48" s="264"/>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7"/>
    </row>
    <row r="49" spans="1:131" s="248" customFormat="1" ht="26.25" customHeight="1" x14ac:dyDescent="0.15">
      <c r="A49" s="262">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3"/>
      <c r="BK49" s="253"/>
      <c r="BL49" s="253"/>
      <c r="BM49" s="253"/>
      <c r="BN49" s="253"/>
      <c r="BO49" s="266"/>
      <c r="BP49" s="266"/>
      <c r="BQ49" s="263">
        <v>43</v>
      </c>
      <c r="BR49" s="264"/>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7"/>
    </row>
    <row r="50" spans="1:131" s="248" customFormat="1" ht="26.25" customHeight="1" x14ac:dyDescent="0.15">
      <c r="A50" s="262">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3"/>
      <c r="BK50" s="253"/>
      <c r="BL50" s="253"/>
      <c r="BM50" s="253"/>
      <c r="BN50" s="253"/>
      <c r="BO50" s="266"/>
      <c r="BP50" s="266"/>
      <c r="BQ50" s="263">
        <v>44</v>
      </c>
      <c r="BR50" s="264"/>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7"/>
    </row>
    <row r="51" spans="1:131" s="248" customFormat="1" ht="26.25" customHeight="1" x14ac:dyDescent="0.15">
      <c r="A51" s="262">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3"/>
      <c r="BK51" s="253"/>
      <c r="BL51" s="253"/>
      <c r="BM51" s="253"/>
      <c r="BN51" s="253"/>
      <c r="BO51" s="266"/>
      <c r="BP51" s="266"/>
      <c r="BQ51" s="263">
        <v>45</v>
      </c>
      <c r="BR51" s="264"/>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7"/>
    </row>
    <row r="52" spans="1:131" s="248" customFormat="1" ht="26.25" customHeight="1" x14ac:dyDescent="0.15">
      <c r="A52" s="262">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3"/>
      <c r="BK52" s="253"/>
      <c r="BL52" s="253"/>
      <c r="BM52" s="253"/>
      <c r="BN52" s="253"/>
      <c r="BO52" s="266"/>
      <c r="BP52" s="266"/>
      <c r="BQ52" s="263">
        <v>46</v>
      </c>
      <c r="BR52" s="264"/>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7"/>
    </row>
    <row r="53" spans="1:131" s="248" customFormat="1" ht="26.25" customHeight="1" x14ac:dyDescent="0.15">
      <c r="A53" s="262">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3"/>
      <c r="BK53" s="253"/>
      <c r="BL53" s="253"/>
      <c r="BM53" s="253"/>
      <c r="BN53" s="253"/>
      <c r="BO53" s="266"/>
      <c r="BP53" s="266"/>
      <c r="BQ53" s="263">
        <v>47</v>
      </c>
      <c r="BR53" s="264"/>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7"/>
    </row>
    <row r="54" spans="1:131" s="248" customFormat="1" ht="26.25" customHeight="1" x14ac:dyDescent="0.15">
      <c r="A54" s="262">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3"/>
      <c r="BK54" s="253"/>
      <c r="BL54" s="253"/>
      <c r="BM54" s="253"/>
      <c r="BN54" s="253"/>
      <c r="BO54" s="266"/>
      <c r="BP54" s="266"/>
      <c r="BQ54" s="263">
        <v>48</v>
      </c>
      <c r="BR54" s="264"/>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7"/>
    </row>
    <row r="55" spans="1:131" s="248" customFormat="1" ht="26.25" customHeight="1" x14ac:dyDescent="0.15">
      <c r="A55" s="262">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3"/>
      <c r="BK55" s="253"/>
      <c r="BL55" s="253"/>
      <c r="BM55" s="253"/>
      <c r="BN55" s="253"/>
      <c r="BO55" s="266"/>
      <c r="BP55" s="266"/>
      <c r="BQ55" s="263">
        <v>49</v>
      </c>
      <c r="BR55" s="264"/>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7"/>
    </row>
    <row r="56" spans="1:131" s="248" customFormat="1" ht="26.25" customHeight="1" x14ac:dyDescent="0.15">
      <c r="A56" s="262">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3"/>
      <c r="BK56" s="253"/>
      <c r="BL56" s="253"/>
      <c r="BM56" s="253"/>
      <c r="BN56" s="253"/>
      <c r="BO56" s="266"/>
      <c r="BP56" s="266"/>
      <c r="BQ56" s="263">
        <v>50</v>
      </c>
      <c r="BR56" s="264"/>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7"/>
    </row>
    <row r="57" spans="1:131" s="248" customFormat="1" ht="26.25" customHeight="1" x14ac:dyDescent="0.15">
      <c r="A57" s="262">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3"/>
      <c r="BK57" s="253"/>
      <c r="BL57" s="253"/>
      <c r="BM57" s="253"/>
      <c r="BN57" s="253"/>
      <c r="BO57" s="266"/>
      <c r="BP57" s="266"/>
      <c r="BQ57" s="263">
        <v>51</v>
      </c>
      <c r="BR57" s="264"/>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7"/>
    </row>
    <row r="58" spans="1:131" s="248" customFormat="1" ht="26.25" customHeight="1" x14ac:dyDescent="0.15">
      <c r="A58" s="262">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3"/>
      <c r="BK58" s="253"/>
      <c r="BL58" s="253"/>
      <c r="BM58" s="253"/>
      <c r="BN58" s="253"/>
      <c r="BO58" s="266"/>
      <c r="BP58" s="266"/>
      <c r="BQ58" s="263">
        <v>52</v>
      </c>
      <c r="BR58" s="264"/>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7"/>
    </row>
    <row r="59" spans="1:131" s="248" customFormat="1" ht="26.25" customHeight="1" x14ac:dyDescent="0.15">
      <c r="A59" s="262">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3"/>
      <c r="BK59" s="253"/>
      <c r="BL59" s="253"/>
      <c r="BM59" s="253"/>
      <c r="BN59" s="253"/>
      <c r="BO59" s="266"/>
      <c r="BP59" s="266"/>
      <c r="BQ59" s="263">
        <v>53</v>
      </c>
      <c r="BR59" s="264"/>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7"/>
    </row>
    <row r="60" spans="1:131" s="248" customFormat="1" ht="26.25" customHeight="1" x14ac:dyDescent="0.15">
      <c r="A60" s="262">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3"/>
      <c r="BK60" s="253"/>
      <c r="BL60" s="253"/>
      <c r="BM60" s="253"/>
      <c r="BN60" s="253"/>
      <c r="BO60" s="266"/>
      <c r="BP60" s="266"/>
      <c r="BQ60" s="263">
        <v>54</v>
      </c>
      <c r="BR60" s="264"/>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7"/>
    </row>
    <row r="61" spans="1:131" s="248" customFormat="1" ht="26.25" customHeight="1" thickBot="1" x14ac:dyDescent="0.2">
      <c r="A61" s="262">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3"/>
      <c r="BK61" s="253"/>
      <c r="BL61" s="253"/>
      <c r="BM61" s="253"/>
      <c r="BN61" s="253"/>
      <c r="BO61" s="266"/>
      <c r="BP61" s="266"/>
      <c r="BQ61" s="263">
        <v>55</v>
      </c>
      <c r="BR61" s="264"/>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7"/>
    </row>
    <row r="62" spans="1:131" s="248" customFormat="1" ht="26.25" customHeight="1" x14ac:dyDescent="0.15">
      <c r="A62" s="262">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6"/>
      <c r="BP62" s="266"/>
      <c r="BQ62" s="263">
        <v>56</v>
      </c>
      <c r="BR62" s="264"/>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7"/>
    </row>
    <row r="63" spans="1:131" s="248" customFormat="1" ht="26.25" customHeight="1" thickBot="1" x14ac:dyDescent="0.2">
      <c r="A63" s="265" t="s">
        <v>395</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661</v>
      </c>
      <c r="AG63" s="1016"/>
      <c r="AH63" s="1016"/>
      <c r="AI63" s="1016"/>
      <c r="AJ63" s="1087"/>
      <c r="AK63" s="1088"/>
      <c r="AL63" s="1020"/>
      <c r="AM63" s="1020"/>
      <c r="AN63" s="1020"/>
      <c r="AO63" s="1020"/>
      <c r="AP63" s="1016">
        <v>7941</v>
      </c>
      <c r="AQ63" s="1016"/>
      <c r="AR63" s="1016"/>
      <c r="AS63" s="1016"/>
      <c r="AT63" s="1016"/>
      <c r="AU63" s="1016">
        <v>5349</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6"/>
      <c r="BP63" s="266"/>
      <c r="BQ63" s="263">
        <v>57</v>
      </c>
      <c r="BR63" s="264"/>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7"/>
    </row>
    <row r="66" spans="1:131" s="248"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400</v>
      </c>
      <c r="R66" s="1059"/>
      <c r="S66" s="1059"/>
      <c r="T66" s="1059"/>
      <c r="U66" s="1060"/>
      <c r="V66" s="1058" t="s">
        <v>421</v>
      </c>
      <c r="W66" s="1059"/>
      <c r="X66" s="1059"/>
      <c r="Y66" s="1059"/>
      <c r="Z66" s="1060"/>
      <c r="AA66" s="1058" t="s">
        <v>402</v>
      </c>
      <c r="AB66" s="1059"/>
      <c r="AC66" s="1059"/>
      <c r="AD66" s="1059"/>
      <c r="AE66" s="1060"/>
      <c r="AF66" s="1064" t="s">
        <v>403</v>
      </c>
      <c r="AG66" s="1065"/>
      <c r="AH66" s="1065"/>
      <c r="AI66" s="1065"/>
      <c r="AJ66" s="1066"/>
      <c r="AK66" s="1058" t="s">
        <v>404</v>
      </c>
      <c r="AL66" s="1053"/>
      <c r="AM66" s="1053"/>
      <c r="AN66" s="1053"/>
      <c r="AO66" s="1054"/>
      <c r="AP66" s="1058" t="s">
        <v>405</v>
      </c>
      <c r="AQ66" s="1059"/>
      <c r="AR66" s="1059"/>
      <c r="AS66" s="1059"/>
      <c r="AT66" s="1060"/>
      <c r="AU66" s="1058" t="s">
        <v>422</v>
      </c>
      <c r="AV66" s="1059"/>
      <c r="AW66" s="1059"/>
      <c r="AX66" s="1059"/>
      <c r="AY66" s="1060"/>
      <c r="AZ66" s="1058" t="s">
        <v>381</v>
      </c>
      <c r="BA66" s="1059"/>
      <c r="BB66" s="1059"/>
      <c r="BC66" s="1059"/>
      <c r="BD66" s="1074"/>
      <c r="BE66" s="266"/>
      <c r="BF66" s="266"/>
      <c r="BG66" s="266"/>
      <c r="BH66" s="266"/>
      <c r="BI66" s="266"/>
      <c r="BJ66" s="266"/>
      <c r="BK66" s="266"/>
      <c r="BL66" s="266"/>
      <c r="BM66" s="266"/>
      <c r="BN66" s="266"/>
      <c r="BO66" s="266"/>
      <c r="BP66" s="266"/>
      <c r="BQ66" s="263">
        <v>60</v>
      </c>
      <c r="BR66" s="268"/>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7"/>
    </row>
    <row r="67" spans="1:131" s="248"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6"/>
      <c r="BF67" s="266"/>
      <c r="BG67" s="266"/>
      <c r="BH67" s="266"/>
      <c r="BI67" s="266"/>
      <c r="BJ67" s="266"/>
      <c r="BK67" s="266"/>
      <c r="BL67" s="266"/>
      <c r="BM67" s="266"/>
      <c r="BN67" s="266"/>
      <c r="BO67" s="266"/>
      <c r="BP67" s="266"/>
      <c r="BQ67" s="263">
        <v>61</v>
      </c>
      <c r="BR67" s="268"/>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7"/>
    </row>
    <row r="68" spans="1:131" s="248" customFormat="1" ht="26.25" customHeight="1" thickTop="1" x14ac:dyDescent="0.15">
      <c r="A68" s="259">
        <v>1</v>
      </c>
      <c r="B68" s="1042" t="s">
        <v>586</v>
      </c>
      <c r="C68" s="1043"/>
      <c r="D68" s="1043"/>
      <c r="E68" s="1043"/>
      <c r="F68" s="1043"/>
      <c r="G68" s="1043"/>
      <c r="H68" s="1043"/>
      <c r="I68" s="1043"/>
      <c r="J68" s="1043"/>
      <c r="K68" s="1043"/>
      <c r="L68" s="1043"/>
      <c r="M68" s="1043"/>
      <c r="N68" s="1043"/>
      <c r="O68" s="1043"/>
      <c r="P68" s="1044"/>
      <c r="Q68" s="1045">
        <v>5026</v>
      </c>
      <c r="R68" s="1039"/>
      <c r="S68" s="1039"/>
      <c r="T68" s="1039"/>
      <c r="U68" s="1039"/>
      <c r="V68" s="1039">
        <v>5010</v>
      </c>
      <c r="W68" s="1039"/>
      <c r="X68" s="1039"/>
      <c r="Y68" s="1039"/>
      <c r="Z68" s="1039"/>
      <c r="AA68" s="1039">
        <v>16</v>
      </c>
      <c r="AB68" s="1039"/>
      <c r="AC68" s="1039"/>
      <c r="AD68" s="1039"/>
      <c r="AE68" s="1039"/>
      <c r="AF68" s="1039">
        <v>16</v>
      </c>
      <c r="AG68" s="1039"/>
      <c r="AH68" s="1039"/>
      <c r="AI68" s="1039"/>
      <c r="AJ68" s="1039"/>
      <c r="AK68" s="1039">
        <v>64</v>
      </c>
      <c r="AL68" s="1039"/>
      <c r="AM68" s="1039"/>
      <c r="AN68" s="1039"/>
      <c r="AO68" s="1039"/>
      <c r="AP68" s="1039" t="s">
        <v>578</v>
      </c>
      <c r="AQ68" s="1039"/>
      <c r="AR68" s="1039"/>
      <c r="AS68" s="1039"/>
      <c r="AT68" s="1039"/>
      <c r="AU68" s="1039" t="s">
        <v>578</v>
      </c>
      <c r="AV68" s="1039"/>
      <c r="AW68" s="1039"/>
      <c r="AX68" s="1039"/>
      <c r="AY68" s="1039"/>
      <c r="AZ68" s="1040"/>
      <c r="BA68" s="1040"/>
      <c r="BB68" s="1040"/>
      <c r="BC68" s="1040"/>
      <c r="BD68" s="1041"/>
      <c r="BE68" s="266"/>
      <c r="BF68" s="266"/>
      <c r="BG68" s="266"/>
      <c r="BH68" s="266"/>
      <c r="BI68" s="266"/>
      <c r="BJ68" s="266"/>
      <c r="BK68" s="266"/>
      <c r="BL68" s="266"/>
      <c r="BM68" s="266"/>
      <c r="BN68" s="266"/>
      <c r="BO68" s="266"/>
      <c r="BP68" s="266"/>
      <c r="BQ68" s="263">
        <v>62</v>
      </c>
      <c r="BR68" s="268"/>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7"/>
    </row>
    <row r="69" spans="1:131" s="248" customFormat="1" ht="26.25" customHeight="1" x14ac:dyDescent="0.15">
      <c r="A69" s="262">
        <v>2</v>
      </c>
      <c r="B69" s="1031" t="s">
        <v>587</v>
      </c>
      <c r="C69" s="1032"/>
      <c r="D69" s="1032"/>
      <c r="E69" s="1032"/>
      <c r="F69" s="1032"/>
      <c r="G69" s="1032"/>
      <c r="H69" s="1032"/>
      <c r="I69" s="1032"/>
      <c r="J69" s="1032"/>
      <c r="K69" s="1032"/>
      <c r="L69" s="1032"/>
      <c r="M69" s="1032"/>
      <c r="N69" s="1032"/>
      <c r="O69" s="1032"/>
      <c r="P69" s="1033"/>
      <c r="Q69" s="1034">
        <v>107</v>
      </c>
      <c r="R69" s="1028"/>
      <c r="S69" s="1028"/>
      <c r="T69" s="1028"/>
      <c r="U69" s="1028"/>
      <c r="V69" s="1028">
        <v>101</v>
      </c>
      <c r="W69" s="1028"/>
      <c r="X69" s="1028"/>
      <c r="Y69" s="1028"/>
      <c r="Z69" s="1028"/>
      <c r="AA69" s="1028">
        <v>6</v>
      </c>
      <c r="AB69" s="1028"/>
      <c r="AC69" s="1028"/>
      <c r="AD69" s="1028"/>
      <c r="AE69" s="1028"/>
      <c r="AF69" s="1028">
        <v>6</v>
      </c>
      <c r="AG69" s="1028"/>
      <c r="AH69" s="1028"/>
      <c r="AI69" s="1028"/>
      <c r="AJ69" s="1028"/>
      <c r="AK69" s="1028">
        <v>14</v>
      </c>
      <c r="AL69" s="1028"/>
      <c r="AM69" s="1028"/>
      <c r="AN69" s="1028"/>
      <c r="AO69" s="1028"/>
      <c r="AP69" s="1028" t="s">
        <v>578</v>
      </c>
      <c r="AQ69" s="1028"/>
      <c r="AR69" s="1028"/>
      <c r="AS69" s="1028"/>
      <c r="AT69" s="1028"/>
      <c r="AU69" s="1028" t="s">
        <v>578</v>
      </c>
      <c r="AV69" s="1028"/>
      <c r="AW69" s="1028"/>
      <c r="AX69" s="1028"/>
      <c r="AY69" s="1028"/>
      <c r="AZ69" s="1029"/>
      <c r="BA69" s="1029"/>
      <c r="BB69" s="1029"/>
      <c r="BC69" s="1029"/>
      <c r="BD69" s="1030"/>
      <c r="BE69" s="266"/>
      <c r="BF69" s="266"/>
      <c r="BG69" s="266"/>
      <c r="BH69" s="266"/>
      <c r="BI69" s="266"/>
      <c r="BJ69" s="266"/>
      <c r="BK69" s="266"/>
      <c r="BL69" s="266"/>
      <c r="BM69" s="266"/>
      <c r="BN69" s="266"/>
      <c r="BO69" s="266"/>
      <c r="BP69" s="266"/>
      <c r="BQ69" s="263">
        <v>63</v>
      </c>
      <c r="BR69" s="268"/>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7"/>
    </row>
    <row r="70" spans="1:131" s="248" customFormat="1" ht="26.25" customHeight="1" x14ac:dyDescent="0.15">
      <c r="A70" s="262">
        <v>3</v>
      </c>
      <c r="B70" s="1031" t="s">
        <v>588</v>
      </c>
      <c r="C70" s="1032"/>
      <c r="D70" s="1032"/>
      <c r="E70" s="1032"/>
      <c r="F70" s="1032"/>
      <c r="G70" s="1032"/>
      <c r="H70" s="1032"/>
      <c r="I70" s="1032"/>
      <c r="J70" s="1032"/>
      <c r="K70" s="1032"/>
      <c r="L70" s="1032"/>
      <c r="M70" s="1032"/>
      <c r="N70" s="1032"/>
      <c r="O70" s="1032"/>
      <c r="P70" s="1033"/>
      <c r="Q70" s="1034">
        <v>149</v>
      </c>
      <c r="R70" s="1028"/>
      <c r="S70" s="1028"/>
      <c r="T70" s="1028"/>
      <c r="U70" s="1028"/>
      <c r="V70" s="1028">
        <v>145</v>
      </c>
      <c r="W70" s="1028"/>
      <c r="X70" s="1028"/>
      <c r="Y70" s="1028"/>
      <c r="Z70" s="1028"/>
      <c r="AA70" s="1028">
        <v>4</v>
      </c>
      <c r="AB70" s="1028"/>
      <c r="AC70" s="1028"/>
      <c r="AD70" s="1028"/>
      <c r="AE70" s="1028"/>
      <c r="AF70" s="1028">
        <v>4</v>
      </c>
      <c r="AG70" s="1028"/>
      <c r="AH70" s="1028"/>
      <c r="AI70" s="1028"/>
      <c r="AJ70" s="1028"/>
      <c r="AK70" s="1028">
        <v>0</v>
      </c>
      <c r="AL70" s="1028"/>
      <c r="AM70" s="1028"/>
      <c r="AN70" s="1028"/>
      <c r="AO70" s="1028"/>
      <c r="AP70" s="1028" t="s">
        <v>578</v>
      </c>
      <c r="AQ70" s="1028"/>
      <c r="AR70" s="1028"/>
      <c r="AS70" s="1028"/>
      <c r="AT70" s="1028"/>
      <c r="AU70" s="1028" t="s">
        <v>578</v>
      </c>
      <c r="AV70" s="1028"/>
      <c r="AW70" s="1028"/>
      <c r="AX70" s="1028"/>
      <c r="AY70" s="1028"/>
      <c r="AZ70" s="1029"/>
      <c r="BA70" s="1029"/>
      <c r="BB70" s="1029"/>
      <c r="BC70" s="1029"/>
      <c r="BD70" s="1030"/>
      <c r="BE70" s="266"/>
      <c r="BF70" s="266"/>
      <c r="BG70" s="266"/>
      <c r="BH70" s="266"/>
      <c r="BI70" s="266"/>
      <c r="BJ70" s="266"/>
      <c r="BK70" s="266"/>
      <c r="BL70" s="266"/>
      <c r="BM70" s="266"/>
      <c r="BN70" s="266"/>
      <c r="BO70" s="266"/>
      <c r="BP70" s="266"/>
      <c r="BQ70" s="263">
        <v>64</v>
      </c>
      <c r="BR70" s="268"/>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7"/>
    </row>
    <row r="71" spans="1:131" s="248" customFormat="1" ht="26.25" customHeight="1" x14ac:dyDescent="0.15">
      <c r="A71" s="262">
        <v>4</v>
      </c>
      <c r="B71" s="1031" t="s">
        <v>589</v>
      </c>
      <c r="C71" s="1032"/>
      <c r="D71" s="1032"/>
      <c r="E71" s="1032"/>
      <c r="F71" s="1032"/>
      <c r="G71" s="1032"/>
      <c r="H71" s="1032"/>
      <c r="I71" s="1032"/>
      <c r="J71" s="1032"/>
      <c r="K71" s="1032"/>
      <c r="L71" s="1032"/>
      <c r="M71" s="1032"/>
      <c r="N71" s="1032"/>
      <c r="O71" s="1032"/>
      <c r="P71" s="1033"/>
      <c r="Q71" s="1034">
        <v>134</v>
      </c>
      <c r="R71" s="1028"/>
      <c r="S71" s="1028"/>
      <c r="T71" s="1028"/>
      <c r="U71" s="1028"/>
      <c r="V71" s="1028">
        <v>92</v>
      </c>
      <c r="W71" s="1028"/>
      <c r="X71" s="1028"/>
      <c r="Y71" s="1028"/>
      <c r="Z71" s="1028"/>
      <c r="AA71" s="1028">
        <v>42</v>
      </c>
      <c r="AB71" s="1028"/>
      <c r="AC71" s="1028"/>
      <c r="AD71" s="1028"/>
      <c r="AE71" s="1028"/>
      <c r="AF71" s="1028">
        <v>42</v>
      </c>
      <c r="AG71" s="1028"/>
      <c r="AH71" s="1028"/>
      <c r="AI71" s="1028"/>
      <c r="AJ71" s="1028"/>
      <c r="AK71" s="1028">
        <v>0</v>
      </c>
      <c r="AL71" s="1028"/>
      <c r="AM71" s="1028"/>
      <c r="AN71" s="1028"/>
      <c r="AO71" s="1028"/>
      <c r="AP71" s="1028" t="s">
        <v>578</v>
      </c>
      <c r="AQ71" s="1028"/>
      <c r="AR71" s="1028"/>
      <c r="AS71" s="1028"/>
      <c r="AT71" s="1028"/>
      <c r="AU71" s="1028" t="s">
        <v>578</v>
      </c>
      <c r="AV71" s="1028"/>
      <c r="AW71" s="1028"/>
      <c r="AX71" s="1028"/>
      <c r="AY71" s="1028"/>
      <c r="AZ71" s="1029"/>
      <c r="BA71" s="1029"/>
      <c r="BB71" s="1029"/>
      <c r="BC71" s="1029"/>
      <c r="BD71" s="1030"/>
      <c r="BE71" s="266"/>
      <c r="BF71" s="266"/>
      <c r="BG71" s="266"/>
      <c r="BH71" s="266"/>
      <c r="BI71" s="266"/>
      <c r="BJ71" s="266"/>
      <c r="BK71" s="266"/>
      <c r="BL71" s="266"/>
      <c r="BM71" s="266"/>
      <c r="BN71" s="266"/>
      <c r="BO71" s="266"/>
      <c r="BP71" s="266"/>
      <c r="BQ71" s="263">
        <v>65</v>
      </c>
      <c r="BR71" s="268"/>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7"/>
    </row>
    <row r="72" spans="1:131" s="248" customFormat="1" ht="26.25" customHeight="1" x14ac:dyDescent="0.15">
      <c r="A72" s="262">
        <v>5</v>
      </c>
      <c r="B72" s="1031" t="s">
        <v>590</v>
      </c>
      <c r="C72" s="1032"/>
      <c r="D72" s="1032"/>
      <c r="E72" s="1032"/>
      <c r="F72" s="1032"/>
      <c r="G72" s="1032"/>
      <c r="H72" s="1032"/>
      <c r="I72" s="1032"/>
      <c r="J72" s="1032"/>
      <c r="K72" s="1032"/>
      <c r="L72" s="1032"/>
      <c r="M72" s="1032"/>
      <c r="N72" s="1032"/>
      <c r="O72" s="1032"/>
      <c r="P72" s="1033"/>
      <c r="Q72" s="1034">
        <v>887</v>
      </c>
      <c r="R72" s="1028"/>
      <c r="S72" s="1028"/>
      <c r="T72" s="1028"/>
      <c r="U72" s="1028"/>
      <c r="V72" s="1028">
        <v>887</v>
      </c>
      <c r="W72" s="1028"/>
      <c r="X72" s="1028"/>
      <c r="Y72" s="1028"/>
      <c r="Z72" s="1028"/>
      <c r="AA72" s="1028">
        <v>0</v>
      </c>
      <c r="AB72" s="1028"/>
      <c r="AC72" s="1028"/>
      <c r="AD72" s="1028"/>
      <c r="AE72" s="1028"/>
      <c r="AF72" s="1028">
        <v>0</v>
      </c>
      <c r="AG72" s="1028"/>
      <c r="AH72" s="1028"/>
      <c r="AI72" s="1028"/>
      <c r="AJ72" s="1028"/>
      <c r="AK72" s="1028">
        <v>14</v>
      </c>
      <c r="AL72" s="1028"/>
      <c r="AM72" s="1028"/>
      <c r="AN72" s="1028"/>
      <c r="AO72" s="1028"/>
      <c r="AP72" s="1028" t="s">
        <v>578</v>
      </c>
      <c r="AQ72" s="1028"/>
      <c r="AR72" s="1028"/>
      <c r="AS72" s="1028"/>
      <c r="AT72" s="1028"/>
      <c r="AU72" s="1028" t="s">
        <v>578</v>
      </c>
      <c r="AV72" s="1028"/>
      <c r="AW72" s="1028"/>
      <c r="AX72" s="1028"/>
      <c r="AY72" s="1028"/>
      <c r="AZ72" s="1029"/>
      <c r="BA72" s="1029"/>
      <c r="BB72" s="1029"/>
      <c r="BC72" s="1029"/>
      <c r="BD72" s="1030"/>
      <c r="BE72" s="266"/>
      <c r="BF72" s="266"/>
      <c r="BG72" s="266"/>
      <c r="BH72" s="266"/>
      <c r="BI72" s="266"/>
      <c r="BJ72" s="266"/>
      <c r="BK72" s="266"/>
      <c r="BL72" s="266"/>
      <c r="BM72" s="266"/>
      <c r="BN72" s="266"/>
      <c r="BO72" s="266"/>
      <c r="BP72" s="266"/>
      <c r="BQ72" s="263">
        <v>66</v>
      </c>
      <c r="BR72" s="268"/>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7"/>
    </row>
    <row r="73" spans="1:131" s="248" customFormat="1" ht="26.25" customHeight="1" x14ac:dyDescent="0.15">
      <c r="A73" s="262">
        <v>6</v>
      </c>
      <c r="B73" s="1031" t="s">
        <v>591</v>
      </c>
      <c r="C73" s="1032"/>
      <c r="D73" s="1032"/>
      <c r="E73" s="1032"/>
      <c r="F73" s="1032"/>
      <c r="G73" s="1032"/>
      <c r="H73" s="1032"/>
      <c r="I73" s="1032"/>
      <c r="J73" s="1032"/>
      <c r="K73" s="1032"/>
      <c r="L73" s="1032"/>
      <c r="M73" s="1032"/>
      <c r="N73" s="1032"/>
      <c r="O73" s="1032"/>
      <c r="P73" s="1033"/>
      <c r="Q73" s="1034">
        <v>10757</v>
      </c>
      <c r="R73" s="1028"/>
      <c r="S73" s="1028"/>
      <c r="T73" s="1028"/>
      <c r="U73" s="1028"/>
      <c r="V73" s="1028">
        <v>10644</v>
      </c>
      <c r="W73" s="1028"/>
      <c r="X73" s="1028"/>
      <c r="Y73" s="1028"/>
      <c r="Z73" s="1028"/>
      <c r="AA73" s="1028">
        <v>113</v>
      </c>
      <c r="AB73" s="1028"/>
      <c r="AC73" s="1028"/>
      <c r="AD73" s="1028"/>
      <c r="AE73" s="1028"/>
      <c r="AF73" s="1028">
        <v>2083</v>
      </c>
      <c r="AG73" s="1028"/>
      <c r="AH73" s="1028"/>
      <c r="AI73" s="1028"/>
      <c r="AJ73" s="1028"/>
      <c r="AK73" s="1028">
        <v>839</v>
      </c>
      <c r="AL73" s="1028"/>
      <c r="AM73" s="1028"/>
      <c r="AN73" s="1028"/>
      <c r="AO73" s="1028"/>
      <c r="AP73" s="1028">
        <v>4812</v>
      </c>
      <c r="AQ73" s="1028"/>
      <c r="AR73" s="1028"/>
      <c r="AS73" s="1028"/>
      <c r="AT73" s="1028"/>
      <c r="AU73" s="1028">
        <v>1217</v>
      </c>
      <c r="AV73" s="1028"/>
      <c r="AW73" s="1028"/>
      <c r="AX73" s="1028"/>
      <c r="AY73" s="1028"/>
      <c r="AZ73" s="1029"/>
      <c r="BA73" s="1029"/>
      <c r="BB73" s="1029"/>
      <c r="BC73" s="1029"/>
      <c r="BD73" s="1030"/>
      <c r="BE73" s="266"/>
      <c r="BF73" s="266"/>
      <c r="BG73" s="266"/>
      <c r="BH73" s="266"/>
      <c r="BI73" s="266"/>
      <c r="BJ73" s="266"/>
      <c r="BK73" s="266"/>
      <c r="BL73" s="266"/>
      <c r="BM73" s="266"/>
      <c r="BN73" s="266"/>
      <c r="BO73" s="266"/>
      <c r="BP73" s="266"/>
      <c r="BQ73" s="263">
        <v>67</v>
      </c>
      <c r="BR73" s="268"/>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7"/>
    </row>
    <row r="74" spans="1:131" s="248" customFormat="1" ht="26.25" customHeight="1" x14ac:dyDescent="0.15">
      <c r="A74" s="262">
        <v>7</v>
      </c>
      <c r="B74" s="1031" t="s">
        <v>592</v>
      </c>
      <c r="C74" s="1032"/>
      <c r="D74" s="1032"/>
      <c r="E74" s="1032"/>
      <c r="F74" s="1032"/>
      <c r="G74" s="1032"/>
      <c r="H74" s="1032"/>
      <c r="I74" s="1032"/>
      <c r="J74" s="1032"/>
      <c r="K74" s="1032"/>
      <c r="L74" s="1032"/>
      <c r="M74" s="1032"/>
      <c r="N74" s="1032"/>
      <c r="O74" s="1032"/>
      <c r="P74" s="1033"/>
      <c r="Q74" s="1034">
        <v>15308</v>
      </c>
      <c r="R74" s="1028"/>
      <c r="S74" s="1028"/>
      <c r="T74" s="1028"/>
      <c r="U74" s="1028"/>
      <c r="V74" s="1028">
        <v>14789</v>
      </c>
      <c r="W74" s="1028"/>
      <c r="X74" s="1028"/>
      <c r="Y74" s="1028"/>
      <c r="Z74" s="1028"/>
      <c r="AA74" s="1028">
        <v>519</v>
      </c>
      <c r="AB74" s="1028"/>
      <c r="AC74" s="1028"/>
      <c r="AD74" s="1028"/>
      <c r="AE74" s="1028"/>
      <c r="AF74" s="1028">
        <v>515</v>
      </c>
      <c r="AG74" s="1028"/>
      <c r="AH74" s="1028"/>
      <c r="AI74" s="1028"/>
      <c r="AJ74" s="1028"/>
      <c r="AK74" s="1028">
        <v>1469</v>
      </c>
      <c r="AL74" s="1028"/>
      <c r="AM74" s="1028"/>
      <c r="AN74" s="1028"/>
      <c r="AO74" s="1028"/>
      <c r="AP74" s="1028">
        <v>2280</v>
      </c>
      <c r="AQ74" s="1028"/>
      <c r="AR74" s="1028"/>
      <c r="AS74" s="1028"/>
      <c r="AT74" s="1028"/>
      <c r="AU74" s="1028">
        <v>127</v>
      </c>
      <c r="AV74" s="1028"/>
      <c r="AW74" s="1028"/>
      <c r="AX74" s="1028"/>
      <c r="AY74" s="1028"/>
      <c r="AZ74" s="1029"/>
      <c r="BA74" s="1029"/>
      <c r="BB74" s="1029"/>
      <c r="BC74" s="1029"/>
      <c r="BD74" s="1030"/>
      <c r="BE74" s="266"/>
      <c r="BF74" s="266"/>
      <c r="BG74" s="266"/>
      <c r="BH74" s="266"/>
      <c r="BI74" s="266"/>
      <c r="BJ74" s="266"/>
      <c r="BK74" s="266"/>
      <c r="BL74" s="266"/>
      <c r="BM74" s="266"/>
      <c r="BN74" s="266"/>
      <c r="BO74" s="266"/>
      <c r="BP74" s="266"/>
      <c r="BQ74" s="263">
        <v>68</v>
      </c>
      <c r="BR74" s="268"/>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7"/>
    </row>
    <row r="75" spans="1:131" s="248" customFormat="1" ht="26.25" customHeight="1" x14ac:dyDescent="0.15">
      <c r="A75" s="262">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6"/>
      <c r="BF75" s="266"/>
      <c r="BG75" s="266"/>
      <c r="BH75" s="266"/>
      <c r="BI75" s="266"/>
      <c r="BJ75" s="266"/>
      <c r="BK75" s="266"/>
      <c r="BL75" s="266"/>
      <c r="BM75" s="266"/>
      <c r="BN75" s="266"/>
      <c r="BO75" s="266"/>
      <c r="BP75" s="266"/>
      <c r="BQ75" s="263">
        <v>69</v>
      </c>
      <c r="BR75" s="268"/>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7"/>
    </row>
    <row r="76" spans="1:131" s="248" customFormat="1" ht="26.25" customHeight="1" x14ac:dyDescent="0.15">
      <c r="A76" s="262">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6"/>
      <c r="BF76" s="266"/>
      <c r="BG76" s="266"/>
      <c r="BH76" s="266"/>
      <c r="BI76" s="266"/>
      <c r="BJ76" s="266"/>
      <c r="BK76" s="266"/>
      <c r="BL76" s="266"/>
      <c r="BM76" s="266"/>
      <c r="BN76" s="266"/>
      <c r="BO76" s="266"/>
      <c r="BP76" s="266"/>
      <c r="BQ76" s="263">
        <v>70</v>
      </c>
      <c r="BR76" s="268"/>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7"/>
    </row>
    <row r="77" spans="1:131" s="248" customFormat="1" ht="26.25" customHeight="1" x14ac:dyDescent="0.15">
      <c r="A77" s="262">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6"/>
      <c r="BF77" s="266"/>
      <c r="BG77" s="266"/>
      <c r="BH77" s="266"/>
      <c r="BI77" s="266"/>
      <c r="BJ77" s="266"/>
      <c r="BK77" s="266"/>
      <c r="BL77" s="266"/>
      <c r="BM77" s="266"/>
      <c r="BN77" s="266"/>
      <c r="BO77" s="266"/>
      <c r="BP77" s="266"/>
      <c r="BQ77" s="263">
        <v>71</v>
      </c>
      <c r="BR77" s="268"/>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7"/>
    </row>
    <row r="78" spans="1:131" s="248" customFormat="1" ht="26.25" customHeight="1" x14ac:dyDescent="0.15">
      <c r="A78" s="262">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6"/>
      <c r="BF78" s="266"/>
      <c r="BG78" s="266"/>
      <c r="BH78" s="266"/>
      <c r="BI78" s="266"/>
      <c r="BJ78" s="269"/>
      <c r="BK78" s="269"/>
      <c r="BL78" s="269"/>
      <c r="BM78" s="269"/>
      <c r="BN78" s="269"/>
      <c r="BO78" s="266"/>
      <c r="BP78" s="266"/>
      <c r="BQ78" s="263">
        <v>72</v>
      </c>
      <c r="BR78" s="268"/>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7"/>
    </row>
    <row r="79" spans="1:131" s="248" customFormat="1" ht="26.25" customHeight="1" x14ac:dyDescent="0.15">
      <c r="A79" s="262">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6"/>
      <c r="BF79" s="266"/>
      <c r="BG79" s="266"/>
      <c r="BH79" s="266"/>
      <c r="BI79" s="266"/>
      <c r="BJ79" s="269"/>
      <c r="BK79" s="269"/>
      <c r="BL79" s="269"/>
      <c r="BM79" s="269"/>
      <c r="BN79" s="269"/>
      <c r="BO79" s="266"/>
      <c r="BP79" s="266"/>
      <c r="BQ79" s="263">
        <v>73</v>
      </c>
      <c r="BR79" s="268"/>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7"/>
    </row>
    <row r="80" spans="1:131" s="248" customFormat="1" ht="26.25" customHeight="1" x14ac:dyDescent="0.15">
      <c r="A80" s="262">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6"/>
      <c r="BF80" s="266"/>
      <c r="BG80" s="266"/>
      <c r="BH80" s="266"/>
      <c r="BI80" s="266"/>
      <c r="BJ80" s="266"/>
      <c r="BK80" s="266"/>
      <c r="BL80" s="266"/>
      <c r="BM80" s="266"/>
      <c r="BN80" s="266"/>
      <c r="BO80" s="266"/>
      <c r="BP80" s="266"/>
      <c r="BQ80" s="263">
        <v>74</v>
      </c>
      <c r="BR80" s="268"/>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7"/>
    </row>
    <row r="81" spans="1:131" s="248" customFormat="1" ht="26.25" customHeight="1" x14ac:dyDescent="0.15">
      <c r="A81" s="262">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6"/>
      <c r="BF81" s="266"/>
      <c r="BG81" s="266"/>
      <c r="BH81" s="266"/>
      <c r="BI81" s="266"/>
      <c r="BJ81" s="266"/>
      <c r="BK81" s="266"/>
      <c r="BL81" s="266"/>
      <c r="BM81" s="266"/>
      <c r="BN81" s="266"/>
      <c r="BO81" s="266"/>
      <c r="BP81" s="266"/>
      <c r="BQ81" s="263">
        <v>75</v>
      </c>
      <c r="BR81" s="268"/>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7"/>
    </row>
    <row r="82" spans="1:131" s="248" customFormat="1" ht="26.25" customHeight="1" x14ac:dyDescent="0.15">
      <c r="A82" s="262">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6"/>
      <c r="BF82" s="266"/>
      <c r="BG82" s="266"/>
      <c r="BH82" s="266"/>
      <c r="BI82" s="266"/>
      <c r="BJ82" s="266"/>
      <c r="BK82" s="266"/>
      <c r="BL82" s="266"/>
      <c r="BM82" s="266"/>
      <c r="BN82" s="266"/>
      <c r="BO82" s="266"/>
      <c r="BP82" s="266"/>
      <c r="BQ82" s="263">
        <v>76</v>
      </c>
      <c r="BR82" s="268"/>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7"/>
    </row>
    <row r="83" spans="1:131" s="248" customFormat="1" ht="26.25" customHeight="1" x14ac:dyDescent="0.15">
      <c r="A83" s="262">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6"/>
      <c r="BF83" s="266"/>
      <c r="BG83" s="266"/>
      <c r="BH83" s="266"/>
      <c r="BI83" s="266"/>
      <c r="BJ83" s="266"/>
      <c r="BK83" s="266"/>
      <c r="BL83" s="266"/>
      <c r="BM83" s="266"/>
      <c r="BN83" s="266"/>
      <c r="BO83" s="266"/>
      <c r="BP83" s="266"/>
      <c r="BQ83" s="263">
        <v>77</v>
      </c>
      <c r="BR83" s="268"/>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7"/>
    </row>
    <row r="84" spans="1:131" s="248" customFormat="1" ht="26.25" customHeight="1" x14ac:dyDescent="0.15">
      <c r="A84" s="262">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6"/>
      <c r="BF84" s="266"/>
      <c r="BG84" s="266"/>
      <c r="BH84" s="266"/>
      <c r="BI84" s="266"/>
      <c r="BJ84" s="266"/>
      <c r="BK84" s="266"/>
      <c r="BL84" s="266"/>
      <c r="BM84" s="266"/>
      <c r="BN84" s="266"/>
      <c r="BO84" s="266"/>
      <c r="BP84" s="266"/>
      <c r="BQ84" s="263">
        <v>78</v>
      </c>
      <c r="BR84" s="268"/>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7"/>
    </row>
    <row r="85" spans="1:131" s="248" customFormat="1" ht="26.25" customHeight="1" x14ac:dyDescent="0.15">
      <c r="A85" s="262">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6"/>
      <c r="BF85" s="266"/>
      <c r="BG85" s="266"/>
      <c r="BH85" s="266"/>
      <c r="BI85" s="266"/>
      <c r="BJ85" s="266"/>
      <c r="BK85" s="266"/>
      <c r="BL85" s="266"/>
      <c r="BM85" s="266"/>
      <c r="BN85" s="266"/>
      <c r="BO85" s="266"/>
      <c r="BP85" s="266"/>
      <c r="BQ85" s="263">
        <v>79</v>
      </c>
      <c r="BR85" s="268"/>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7"/>
    </row>
    <row r="86" spans="1:131" s="248" customFormat="1" ht="26.25" customHeight="1" x14ac:dyDescent="0.15">
      <c r="A86" s="262">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6"/>
      <c r="BF86" s="266"/>
      <c r="BG86" s="266"/>
      <c r="BH86" s="266"/>
      <c r="BI86" s="266"/>
      <c r="BJ86" s="266"/>
      <c r="BK86" s="266"/>
      <c r="BL86" s="266"/>
      <c r="BM86" s="266"/>
      <c r="BN86" s="266"/>
      <c r="BO86" s="266"/>
      <c r="BP86" s="266"/>
      <c r="BQ86" s="263">
        <v>80</v>
      </c>
      <c r="BR86" s="268"/>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7"/>
    </row>
    <row r="87" spans="1:131" s="248" customFormat="1" ht="26.25" customHeight="1" x14ac:dyDescent="0.15">
      <c r="A87" s="270">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6"/>
      <c r="BF87" s="266"/>
      <c r="BG87" s="266"/>
      <c r="BH87" s="266"/>
      <c r="BI87" s="266"/>
      <c r="BJ87" s="266"/>
      <c r="BK87" s="266"/>
      <c r="BL87" s="266"/>
      <c r="BM87" s="266"/>
      <c r="BN87" s="266"/>
      <c r="BO87" s="266"/>
      <c r="BP87" s="266"/>
      <c r="BQ87" s="263">
        <v>81</v>
      </c>
      <c r="BR87" s="268"/>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7"/>
    </row>
    <row r="88" spans="1:131" s="248" customFormat="1" ht="26.25" customHeight="1" thickBot="1" x14ac:dyDescent="0.2">
      <c r="A88" s="265" t="s">
        <v>395</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2666</v>
      </c>
      <c r="AG88" s="1016"/>
      <c r="AH88" s="1016"/>
      <c r="AI88" s="1016"/>
      <c r="AJ88" s="1016"/>
      <c r="AK88" s="1020"/>
      <c r="AL88" s="1020"/>
      <c r="AM88" s="1020"/>
      <c r="AN88" s="1020"/>
      <c r="AO88" s="1020"/>
      <c r="AP88" s="1016">
        <v>7092</v>
      </c>
      <c r="AQ88" s="1016"/>
      <c r="AR88" s="1016"/>
      <c r="AS88" s="1016"/>
      <c r="AT88" s="1016"/>
      <c r="AU88" s="1016">
        <v>1344</v>
      </c>
      <c r="AV88" s="1016"/>
      <c r="AW88" s="1016"/>
      <c r="AX88" s="1016"/>
      <c r="AY88" s="1016"/>
      <c r="AZ88" s="1017"/>
      <c r="BA88" s="1017"/>
      <c r="BB88" s="1017"/>
      <c r="BC88" s="1017"/>
      <c r="BD88" s="1018"/>
      <c r="BE88" s="266"/>
      <c r="BF88" s="266"/>
      <c r="BG88" s="266"/>
      <c r="BH88" s="266"/>
      <c r="BI88" s="266"/>
      <c r="BJ88" s="266"/>
      <c r="BK88" s="266"/>
      <c r="BL88" s="266"/>
      <c r="BM88" s="266"/>
      <c r="BN88" s="266"/>
      <c r="BO88" s="266"/>
      <c r="BP88" s="266"/>
      <c r="BQ88" s="263">
        <v>82</v>
      </c>
      <c r="BR88" s="268"/>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35</v>
      </c>
      <c r="CS102" s="1008"/>
      <c r="CT102" s="1008"/>
      <c r="CU102" s="1008"/>
      <c r="CV102" s="1009"/>
      <c r="CW102" s="1007" t="s">
        <v>598</v>
      </c>
      <c r="CX102" s="1008"/>
      <c r="CY102" s="1008"/>
      <c r="CZ102" s="1008"/>
      <c r="DA102" s="1009"/>
      <c r="DB102" s="1007">
        <v>1502</v>
      </c>
      <c r="DC102" s="1008"/>
      <c r="DD102" s="1008"/>
      <c r="DE102" s="1008"/>
      <c r="DF102" s="1009"/>
      <c r="DG102" s="1007" t="s">
        <v>597</v>
      </c>
      <c r="DH102" s="1008"/>
      <c r="DI102" s="1008"/>
      <c r="DJ102" s="1008"/>
      <c r="DK102" s="1009"/>
      <c r="DL102" s="1007" t="s">
        <v>601</v>
      </c>
      <c r="DM102" s="1008"/>
      <c r="DN102" s="1008"/>
      <c r="DO102" s="1008"/>
      <c r="DP102" s="1009"/>
      <c r="DQ102" s="1007">
        <v>1751</v>
      </c>
      <c r="DR102" s="1008"/>
      <c r="DS102" s="1008"/>
      <c r="DT102" s="1008"/>
      <c r="DU102" s="1009"/>
      <c r="DV102" s="990"/>
      <c r="DW102" s="991"/>
      <c r="DX102" s="991"/>
      <c r="DY102" s="991"/>
      <c r="DZ102" s="99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7"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309</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309</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309</v>
      </c>
      <c r="DR109" s="951"/>
      <c r="DS109" s="951"/>
      <c r="DT109" s="951"/>
      <c r="DU109" s="952"/>
      <c r="DV109" s="953" t="s">
        <v>434</v>
      </c>
      <c r="DW109" s="951"/>
      <c r="DX109" s="951"/>
      <c r="DY109" s="951"/>
      <c r="DZ109" s="982"/>
    </row>
    <row r="110" spans="1:131" s="247"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2979945</v>
      </c>
      <c r="AB110" s="944"/>
      <c r="AC110" s="944"/>
      <c r="AD110" s="944"/>
      <c r="AE110" s="945"/>
      <c r="AF110" s="946">
        <v>2878143</v>
      </c>
      <c r="AG110" s="944"/>
      <c r="AH110" s="944"/>
      <c r="AI110" s="944"/>
      <c r="AJ110" s="945"/>
      <c r="AK110" s="946">
        <v>2836624</v>
      </c>
      <c r="AL110" s="944"/>
      <c r="AM110" s="944"/>
      <c r="AN110" s="944"/>
      <c r="AO110" s="945"/>
      <c r="AP110" s="947">
        <v>33.299999999999997</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26254997</v>
      </c>
      <c r="BR110" s="891"/>
      <c r="BS110" s="891"/>
      <c r="BT110" s="891"/>
      <c r="BU110" s="891"/>
      <c r="BV110" s="891">
        <v>27713005</v>
      </c>
      <c r="BW110" s="891"/>
      <c r="BX110" s="891"/>
      <c r="BY110" s="891"/>
      <c r="BZ110" s="891"/>
      <c r="CA110" s="891">
        <v>28759394</v>
      </c>
      <c r="CB110" s="891"/>
      <c r="CC110" s="891"/>
      <c r="CD110" s="891"/>
      <c r="CE110" s="891"/>
      <c r="CF110" s="915">
        <v>337.6</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397</v>
      </c>
      <c r="DH110" s="891"/>
      <c r="DI110" s="891"/>
      <c r="DJ110" s="891"/>
      <c r="DK110" s="891"/>
      <c r="DL110" s="891" t="s">
        <v>397</v>
      </c>
      <c r="DM110" s="891"/>
      <c r="DN110" s="891"/>
      <c r="DO110" s="891"/>
      <c r="DP110" s="891"/>
      <c r="DQ110" s="891" t="s">
        <v>397</v>
      </c>
      <c r="DR110" s="891"/>
      <c r="DS110" s="891"/>
      <c r="DT110" s="891"/>
      <c r="DU110" s="891"/>
      <c r="DV110" s="892" t="s">
        <v>397</v>
      </c>
      <c r="DW110" s="892"/>
      <c r="DX110" s="892"/>
      <c r="DY110" s="892"/>
      <c r="DZ110" s="893"/>
    </row>
    <row r="111" spans="1:131" s="247"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397</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397</v>
      </c>
      <c r="BR111" s="863"/>
      <c r="BS111" s="863"/>
      <c r="BT111" s="863"/>
      <c r="BU111" s="863"/>
      <c r="BV111" s="863" t="s">
        <v>129</v>
      </c>
      <c r="BW111" s="863"/>
      <c r="BX111" s="863"/>
      <c r="BY111" s="863"/>
      <c r="BZ111" s="863"/>
      <c r="CA111" s="863" t="s">
        <v>397</v>
      </c>
      <c r="CB111" s="863"/>
      <c r="CC111" s="863"/>
      <c r="CD111" s="863"/>
      <c r="CE111" s="863"/>
      <c r="CF111" s="924" t="s">
        <v>397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397</v>
      </c>
      <c r="DH111" s="863"/>
      <c r="DI111" s="863"/>
      <c r="DJ111" s="863"/>
      <c r="DK111" s="863"/>
      <c r="DL111" s="863" t="s">
        <v>129</v>
      </c>
      <c r="DM111" s="863"/>
      <c r="DN111" s="863"/>
      <c r="DO111" s="863"/>
      <c r="DP111" s="863"/>
      <c r="DQ111" s="863" t="s">
        <v>443</v>
      </c>
      <c r="DR111" s="863"/>
      <c r="DS111" s="863"/>
      <c r="DT111" s="863"/>
      <c r="DU111" s="863"/>
      <c r="DV111" s="840" t="s">
        <v>129</v>
      </c>
      <c r="DW111" s="840"/>
      <c r="DX111" s="840"/>
      <c r="DY111" s="840"/>
      <c r="DZ111" s="841"/>
    </row>
    <row r="112" spans="1:131" s="247"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397</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6275114</v>
      </c>
      <c r="BR112" s="863"/>
      <c r="BS112" s="863"/>
      <c r="BT112" s="863"/>
      <c r="BU112" s="863"/>
      <c r="BV112" s="863">
        <v>5926811</v>
      </c>
      <c r="BW112" s="863"/>
      <c r="BX112" s="863"/>
      <c r="BY112" s="863"/>
      <c r="BZ112" s="863"/>
      <c r="CA112" s="863">
        <v>5348642</v>
      </c>
      <c r="CB112" s="863"/>
      <c r="CC112" s="863"/>
      <c r="CD112" s="863"/>
      <c r="CE112" s="863"/>
      <c r="CF112" s="924">
        <v>62.8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397</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7"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904818</v>
      </c>
      <c r="AB113" s="972"/>
      <c r="AC113" s="972"/>
      <c r="AD113" s="972"/>
      <c r="AE113" s="973"/>
      <c r="AF113" s="974">
        <v>745113</v>
      </c>
      <c r="AG113" s="972"/>
      <c r="AH113" s="972"/>
      <c r="AI113" s="972"/>
      <c r="AJ113" s="973"/>
      <c r="AK113" s="974">
        <v>682161</v>
      </c>
      <c r="AL113" s="972"/>
      <c r="AM113" s="972"/>
      <c r="AN113" s="972"/>
      <c r="AO113" s="973"/>
      <c r="AP113" s="975">
        <v>8</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1717988</v>
      </c>
      <c r="BR113" s="863"/>
      <c r="BS113" s="863"/>
      <c r="BT113" s="863"/>
      <c r="BU113" s="863"/>
      <c r="BV113" s="863">
        <v>1532509</v>
      </c>
      <c r="BW113" s="863"/>
      <c r="BX113" s="863"/>
      <c r="BY113" s="863"/>
      <c r="BZ113" s="863"/>
      <c r="CA113" s="863">
        <v>1343450</v>
      </c>
      <c r="CB113" s="863"/>
      <c r="CC113" s="863"/>
      <c r="CD113" s="863"/>
      <c r="CE113" s="863"/>
      <c r="CF113" s="924">
        <v>15.8</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7"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185765</v>
      </c>
      <c r="AB114" s="826"/>
      <c r="AC114" s="826"/>
      <c r="AD114" s="826"/>
      <c r="AE114" s="827"/>
      <c r="AF114" s="828">
        <v>193296</v>
      </c>
      <c r="AG114" s="826"/>
      <c r="AH114" s="826"/>
      <c r="AI114" s="826"/>
      <c r="AJ114" s="827"/>
      <c r="AK114" s="828">
        <v>200345</v>
      </c>
      <c r="AL114" s="826"/>
      <c r="AM114" s="826"/>
      <c r="AN114" s="826"/>
      <c r="AO114" s="827"/>
      <c r="AP114" s="873">
        <v>2.4</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2714796</v>
      </c>
      <c r="BR114" s="863"/>
      <c r="BS114" s="863"/>
      <c r="BT114" s="863"/>
      <c r="BU114" s="863"/>
      <c r="BV114" s="863">
        <v>2343141</v>
      </c>
      <c r="BW114" s="863"/>
      <c r="BX114" s="863"/>
      <c r="BY114" s="863"/>
      <c r="BZ114" s="863"/>
      <c r="CA114" s="863">
        <v>2376895</v>
      </c>
      <c r="CB114" s="863"/>
      <c r="CC114" s="863"/>
      <c r="CD114" s="863"/>
      <c r="CE114" s="863"/>
      <c r="CF114" s="924">
        <v>27.9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397</v>
      </c>
      <c r="DH114" s="826"/>
      <c r="DI114" s="826"/>
      <c r="DJ114" s="826"/>
      <c r="DK114" s="827"/>
      <c r="DL114" s="828" t="s">
        <v>397</v>
      </c>
      <c r="DM114" s="826"/>
      <c r="DN114" s="826"/>
      <c r="DO114" s="826"/>
      <c r="DP114" s="827"/>
      <c r="DQ114" s="828" t="s">
        <v>397</v>
      </c>
      <c r="DR114" s="826"/>
      <c r="DS114" s="826"/>
      <c r="DT114" s="826"/>
      <c r="DU114" s="827"/>
      <c r="DV114" s="873" t="s">
        <v>129</v>
      </c>
      <c r="DW114" s="874"/>
      <c r="DX114" s="874"/>
      <c r="DY114" s="874"/>
      <c r="DZ114" s="875"/>
    </row>
    <row r="115" spans="1:130" s="247"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t="s">
        <v>397</v>
      </c>
      <c r="AG115" s="972"/>
      <c r="AH115" s="972"/>
      <c r="AI115" s="972"/>
      <c r="AJ115" s="973"/>
      <c r="AK115" s="974" t="s">
        <v>397</v>
      </c>
      <c r="AL115" s="972"/>
      <c r="AM115" s="972"/>
      <c r="AN115" s="972"/>
      <c r="AO115" s="973"/>
      <c r="AP115" s="975" t="s">
        <v>397</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1839671</v>
      </c>
      <c r="BR115" s="863"/>
      <c r="BS115" s="863"/>
      <c r="BT115" s="863"/>
      <c r="BU115" s="863"/>
      <c r="BV115" s="863">
        <v>1750642</v>
      </c>
      <c r="BW115" s="863"/>
      <c r="BX115" s="863"/>
      <c r="BY115" s="863"/>
      <c r="BZ115" s="863"/>
      <c r="CA115" s="863">
        <v>1750884</v>
      </c>
      <c r="CB115" s="863"/>
      <c r="CC115" s="863"/>
      <c r="CD115" s="863"/>
      <c r="CE115" s="863"/>
      <c r="CF115" s="924">
        <v>20.6</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397</v>
      </c>
      <c r="DW115" s="874"/>
      <c r="DX115" s="874"/>
      <c r="DY115" s="874"/>
      <c r="DZ115" s="875"/>
    </row>
    <row r="116" spans="1:130" s="247"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55</v>
      </c>
      <c r="AB116" s="826"/>
      <c r="AC116" s="826"/>
      <c r="AD116" s="826"/>
      <c r="AE116" s="827"/>
      <c r="AF116" s="828">
        <v>89</v>
      </c>
      <c r="AG116" s="826"/>
      <c r="AH116" s="826"/>
      <c r="AI116" s="826"/>
      <c r="AJ116" s="827"/>
      <c r="AK116" s="828">
        <v>8</v>
      </c>
      <c r="AL116" s="826"/>
      <c r="AM116" s="826"/>
      <c r="AN116" s="826"/>
      <c r="AO116" s="827"/>
      <c r="AP116" s="873">
        <v>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397</v>
      </c>
      <c r="BW116" s="863"/>
      <c r="BX116" s="863"/>
      <c r="BY116" s="863"/>
      <c r="BZ116" s="863"/>
      <c r="CA116" s="863" t="s">
        <v>129</v>
      </c>
      <c r="CB116" s="863"/>
      <c r="CC116" s="863"/>
      <c r="CD116" s="863"/>
      <c r="CE116" s="863"/>
      <c r="CF116" s="924" t="s">
        <v>129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129</v>
      </c>
      <c r="DR116" s="826"/>
      <c r="DS116" s="826"/>
      <c r="DT116" s="826"/>
      <c r="DU116" s="827"/>
      <c r="DV116" s="873" t="s">
        <v>397</v>
      </c>
      <c r="DW116" s="874"/>
      <c r="DX116" s="874"/>
      <c r="DY116" s="874"/>
      <c r="DZ116" s="875"/>
    </row>
    <row r="117" spans="1:130" s="247"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4070583</v>
      </c>
      <c r="AB117" s="958"/>
      <c r="AC117" s="958"/>
      <c r="AD117" s="958"/>
      <c r="AE117" s="959"/>
      <c r="AF117" s="960">
        <v>3816641</v>
      </c>
      <c r="AG117" s="958"/>
      <c r="AH117" s="958"/>
      <c r="AI117" s="958"/>
      <c r="AJ117" s="959"/>
      <c r="AK117" s="960">
        <v>3719138</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397</v>
      </c>
      <c r="BR117" s="863"/>
      <c r="BS117" s="863"/>
      <c r="BT117" s="863"/>
      <c r="BU117" s="863"/>
      <c r="BV117" s="863" t="s">
        <v>397</v>
      </c>
      <c r="BW117" s="863"/>
      <c r="BX117" s="863"/>
      <c r="BY117" s="863"/>
      <c r="BZ117" s="863"/>
      <c r="CA117" s="863" t="s">
        <v>129</v>
      </c>
      <c r="CB117" s="863"/>
      <c r="CC117" s="863"/>
      <c r="CD117" s="863"/>
      <c r="CE117" s="863"/>
      <c r="CF117" s="924" t="s">
        <v>129</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397</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7"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309</v>
      </c>
      <c r="AL118" s="951"/>
      <c r="AM118" s="951"/>
      <c r="AN118" s="951"/>
      <c r="AO118" s="952"/>
      <c r="AP118" s="954" t="s">
        <v>434</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7"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8" t="s">
        <v>188</v>
      </c>
      <c r="BA119" s="278"/>
      <c r="BB119" s="278"/>
      <c r="BC119" s="278"/>
      <c r="BD119" s="278"/>
      <c r="BE119" s="278"/>
      <c r="BF119" s="278"/>
      <c r="BG119" s="278"/>
      <c r="BH119" s="278"/>
      <c r="BI119" s="278"/>
      <c r="BJ119" s="278"/>
      <c r="BK119" s="278"/>
      <c r="BL119" s="278"/>
      <c r="BM119" s="278"/>
      <c r="BN119" s="278"/>
      <c r="BO119" s="926" t="s">
        <v>465</v>
      </c>
      <c r="BP119" s="927"/>
      <c r="BQ119" s="931">
        <v>38802566</v>
      </c>
      <c r="BR119" s="894"/>
      <c r="BS119" s="894"/>
      <c r="BT119" s="894"/>
      <c r="BU119" s="894"/>
      <c r="BV119" s="894">
        <v>39266108</v>
      </c>
      <c r="BW119" s="894"/>
      <c r="BX119" s="894"/>
      <c r="BY119" s="894"/>
      <c r="BZ119" s="894"/>
      <c r="CA119" s="894">
        <v>39579265</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7"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3355813</v>
      </c>
      <c r="BR120" s="891"/>
      <c r="BS120" s="891"/>
      <c r="BT120" s="891"/>
      <c r="BU120" s="891"/>
      <c r="BV120" s="891">
        <v>2982496</v>
      </c>
      <c r="BW120" s="891"/>
      <c r="BX120" s="891"/>
      <c r="BY120" s="891"/>
      <c r="BZ120" s="891"/>
      <c r="CA120" s="891">
        <v>2779842</v>
      </c>
      <c r="CB120" s="891"/>
      <c r="CC120" s="891"/>
      <c r="CD120" s="891"/>
      <c r="CE120" s="891"/>
      <c r="CF120" s="915">
        <v>32.6</v>
      </c>
      <c r="CG120" s="916"/>
      <c r="CH120" s="916"/>
      <c r="CI120" s="916"/>
      <c r="CJ120" s="916"/>
      <c r="CK120" s="917" t="s">
        <v>469</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v>4262520</v>
      </c>
      <c r="DM120" s="891"/>
      <c r="DN120" s="891"/>
      <c r="DO120" s="891"/>
      <c r="DP120" s="891"/>
      <c r="DQ120" s="891">
        <v>3643722</v>
      </c>
      <c r="DR120" s="891"/>
      <c r="DS120" s="891"/>
      <c r="DT120" s="891"/>
      <c r="DU120" s="891"/>
      <c r="DV120" s="892">
        <v>42.8</v>
      </c>
      <c r="DW120" s="892"/>
      <c r="DX120" s="892"/>
      <c r="DY120" s="892"/>
      <c r="DZ120" s="893"/>
    </row>
    <row r="121" spans="1:130" s="247"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1806734</v>
      </c>
      <c r="BR121" s="863"/>
      <c r="BS121" s="863"/>
      <c r="BT121" s="863"/>
      <c r="BU121" s="863"/>
      <c r="BV121" s="863">
        <v>1698269</v>
      </c>
      <c r="BW121" s="863"/>
      <c r="BX121" s="863"/>
      <c r="BY121" s="863"/>
      <c r="BZ121" s="863"/>
      <c r="CA121" s="863">
        <v>1566787</v>
      </c>
      <c r="CB121" s="863"/>
      <c r="CC121" s="863"/>
      <c r="CD121" s="863"/>
      <c r="CE121" s="863"/>
      <c r="CF121" s="924">
        <v>18.399999999999999</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62">
        <v>1520627</v>
      </c>
      <c r="DH121" s="863"/>
      <c r="DI121" s="863"/>
      <c r="DJ121" s="863"/>
      <c r="DK121" s="863"/>
      <c r="DL121" s="863">
        <v>1653993</v>
      </c>
      <c r="DM121" s="863"/>
      <c r="DN121" s="863"/>
      <c r="DO121" s="863"/>
      <c r="DP121" s="863"/>
      <c r="DQ121" s="863">
        <v>1695207</v>
      </c>
      <c r="DR121" s="863"/>
      <c r="DS121" s="863"/>
      <c r="DT121" s="863"/>
      <c r="DU121" s="863"/>
      <c r="DV121" s="840">
        <v>19.899999999999999</v>
      </c>
      <c r="DW121" s="840"/>
      <c r="DX121" s="840"/>
      <c r="DY121" s="840"/>
      <c r="DZ121" s="841"/>
    </row>
    <row r="122" spans="1:130" s="247"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23539257</v>
      </c>
      <c r="BR122" s="894"/>
      <c r="BS122" s="894"/>
      <c r="BT122" s="894"/>
      <c r="BU122" s="894"/>
      <c r="BV122" s="894">
        <v>24459514</v>
      </c>
      <c r="BW122" s="894"/>
      <c r="BX122" s="894"/>
      <c r="BY122" s="894"/>
      <c r="BZ122" s="894"/>
      <c r="CA122" s="894">
        <v>24927264</v>
      </c>
      <c r="CB122" s="894"/>
      <c r="CC122" s="894"/>
      <c r="CD122" s="894"/>
      <c r="CE122" s="894"/>
      <c r="CF122" s="895">
        <v>292.7</v>
      </c>
      <c r="CG122" s="896"/>
      <c r="CH122" s="896"/>
      <c r="CI122" s="896"/>
      <c r="CJ122" s="896"/>
      <c r="CK122" s="918"/>
      <c r="CL122" s="904"/>
      <c r="CM122" s="904"/>
      <c r="CN122" s="904"/>
      <c r="CO122" s="905"/>
      <c r="CP122" s="884" t="s">
        <v>415</v>
      </c>
      <c r="CQ122" s="885"/>
      <c r="CR122" s="885"/>
      <c r="CS122" s="885"/>
      <c r="CT122" s="885"/>
      <c r="CU122" s="885"/>
      <c r="CV122" s="885"/>
      <c r="CW122" s="885"/>
      <c r="CX122" s="885"/>
      <c r="CY122" s="885"/>
      <c r="CZ122" s="885"/>
      <c r="DA122" s="885"/>
      <c r="DB122" s="885"/>
      <c r="DC122" s="885"/>
      <c r="DD122" s="885"/>
      <c r="DE122" s="885"/>
      <c r="DF122" s="886"/>
      <c r="DG122" s="862">
        <v>10098</v>
      </c>
      <c r="DH122" s="863"/>
      <c r="DI122" s="863"/>
      <c r="DJ122" s="863"/>
      <c r="DK122" s="863"/>
      <c r="DL122" s="863">
        <v>10298</v>
      </c>
      <c r="DM122" s="863"/>
      <c r="DN122" s="863"/>
      <c r="DO122" s="863"/>
      <c r="DP122" s="863"/>
      <c r="DQ122" s="863">
        <v>9713</v>
      </c>
      <c r="DR122" s="863"/>
      <c r="DS122" s="863"/>
      <c r="DT122" s="863"/>
      <c r="DU122" s="863"/>
      <c r="DV122" s="840">
        <v>0.1</v>
      </c>
      <c r="DW122" s="840"/>
      <c r="DX122" s="840"/>
      <c r="DY122" s="840"/>
      <c r="DZ122" s="841"/>
    </row>
    <row r="123" spans="1:130" s="247"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8" t="s">
        <v>188</v>
      </c>
      <c r="BA123" s="278"/>
      <c r="BB123" s="278"/>
      <c r="BC123" s="278"/>
      <c r="BD123" s="278"/>
      <c r="BE123" s="278"/>
      <c r="BF123" s="278"/>
      <c r="BG123" s="278"/>
      <c r="BH123" s="278"/>
      <c r="BI123" s="278"/>
      <c r="BJ123" s="278"/>
      <c r="BK123" s="278"/>
      <c r="BL123" s="278"/>
      <c r="BM123" s="278"/>
      <c r="BN123" s="278"/>
      <c r="BO123" s="926" t="s">
        <v>473</v>
      </c>
      <c r="BP123" s="927"/>
      <c r="BQ123" s="881">
        <v>28701804</v>
      </c>
      <c r="BR123" s="882"/>
      <c r="BS123" s="882"/>
      <c r="BT123" s="882"/>
      <c r="BU123" s="882"/>
      <c r="BV123" s="882">
        <v>29140279</v>
      </c>
      <c r="BW123" s="882"/>
      <c r="BX123" s="882"/>
      <c r="BY123" s="882"/>
      <c r="BZ123" s="882"/>
      <c r="CA123" s="882">
        <v>29273893</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7"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123.1</v>
      </c>
      <c r="BR124" s="880"/>
      <c r="BS124" s="880"/>
      <c r="BT124" s="880"/>
      <c r="BU124" s="880"/>
      <c r="BV124" s="880">
        <v>123.2</v>
      </c>
      <c r="BW124" s="880"/>
      <c r="BX124" s="880"/>
      <c r="BY124" s="880"/>
      <c r="BZ124" s="880"/>
      <c r="CA124" s="880">
        <v>120.9</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v>4744389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7"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476</v>
      </c>
      <c r="AL125" s="826"/>
      <c r="AM125" s="826"/>
      <c r="AN125" s="826"/>
      <c r="AO125" s="827"/>
      <c r="AP125" s="873" t="s">
        <v>129</v>
      </c>
      <c r="AQ125" s="874"/>
      <c r="AR125" s="874"/>
      <c r="AS125" s="874"/>
      <c r="AT125" s="87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7"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v>1839671</v>
      </c>
      <c r="DH126" s="863"/>
      <c r="DI126" s="863"/>
      <c r="DJ126" s="863"/>
      <c r="DK126" s="863"/>
      <c r="DL126" s="863">
        <v>1750642</v>
      </c>
      <c r="DM126" s="863"/>
      <c r="DN126" s="863"/>
      <c r="DO126" s="863"/>
      <c r="DP126" s="863"/>
      <c r="DQ126" s="863">
        <v>1750884</v>
      </c>
      <c r="DR126" s="863"/>
      <c r="DS126" s="863"/>
      <c r="DT126" s="863"/>
      <c r="DU126" s="863"/>
      <c r="DV126" s="840">
        <v>20.6</v>
      </c>
      <c r="DW126" s="840"/>
      <c r="DX126" s="840"/>
      <c r="DY126" s="840"/>
      <c r="DZ126" s="841"/>
    </row>
    <row r="127" spans="1:130" s="247"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3"/>
      <c r="AV127" s="283"/>
      <c r="AW127" s="283"/>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3"/>
      <c r="CB127" s="283"/>
      <c r="CC127" s="283"/>
      <c r="CD127" s="284"/>
      <c r="CE127" s="284"/>
      <c r="CF127" s="284"/>
      <c r="CG127" s="281"/>
      <c r="CH127" s="281"/>
      <c r="CI127" s="281"/>
      <c r="CJ127" s="282"/>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7"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243372</v>
      </c>
      <c r="AB128" s="847"/>
      <c r="AC128" s="847"/>
      <c r="AD128" s="847"/>
      <c r="AE128" s="848"/>
      <c r="AF128" s="849">
        <v>229264</v>
      </c>
      <c r="AG128" s="847"/>
      <c r="AH128" s="847"/>
      <c r="AI128" s="847"/>
      <c r="AJ128" s="848"/>
      <c r="AK128" s="849">
        <v>234323</v>
      </c>
      <c r="AL128" s="847"/>
      <c r="AM128" s="847"/>
      <c r="AN128" s="847"/>
      <c r="AO128" s="848"/>
      <c r="AP128" s="850"/>
      <c r="AQ128" s="851"/>
      <c r="AR128" s="851"/>
      <c r="AS128" s="851"/>
      <c r="AT128" s="852"/>
      <c r="AU128" s="283"/>
      <c r="AV128" s="283"/>
      <c r="AW128" s="283"/>
      <c r="AX128" s="853" t="s">
        <v>488</v>
      </c>
      <c r="AY128" s="854"/>
      <c r="AZ128" s="854"/>
      <c r="BA128" s="854"/>
      <c r="BB128" s="854"/>
      <c r="BC128" s="854"/>
      <c r="BD128" s="854"/>
      <c r="BE128" s="855"/>
      <c r="BF128" s="832" t="s">
        <v>476</v>
      </c>
      <c r="BG128" s="833"/>
      <c r="BH128" s="833"/>
      <c r="BI128" s="833"/>
      <c r="BJ128" s="833"/>
      <c r="BK128" s="833"/>
      <c r="BL128" s="856"/>
      <c r="BM128" s="832">
        <v>13.17</v>
      </c>
      <c r="BN128" s="833"/>
      <c r="BO128" s="833"/>
      <c r="BP128" s="833"/>
      <c r="BQ128" s="833"/>
      <c r="BR128" s="833"/>
      <c r="BS128" s="856"/>
      <c r="BT128" s="832">
        <v>20</v>
      </c>
      <c r="BU128" s="833"/>
      <c r="BV128" s="833"/>
      <c r="BW128" s="833"/>
      <c r="BX128" s="833"/>
      <c r="BY128" s="833"/>
      <c r="BZ128" s="834"/>
      <c r="CA128" s="284"/>
      <c r="CB128" s="284"/>
      <c r="CC128" s="284"/>
      <c r="CD128" s="284"/>
      <c r="CE128" s="284"/>
      <c r="CF128" s="284"/>
      <c r="CG128" s="281"/>
      <c r="CH128" s="281"/>
      <c r="CI128" s="281"/>
      <c r="CJ128" s="282"/>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7"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10744184</v>
      </c>
      <c r="AB129" s="826"/>
      <c r="AC129" s="826"/>
      <c r="AD129" s="826"/>
      <c r="AE129" s="827"/>
      <c r="AF129" s="828">
        <v>10682318</v>
      </c>
      <c r="AG129" s="826"/>
      <c r="AH129" s="826"/>
      <c r="AI129" s="826"/>
      <c r="AJ129" s="827"/>
      <c r="AK129" s="828">
        <v>11063271</v>
      </c>
      <c r="AL129" s="826"/>
      <c r="AM129" s="826"/>
      <c r="AN129" s="826"/>
      <c r="AO129" s="827"/>
      <c r="AP129" s="829"/>
      <c r="AQ129" s="830"/>
      <c r="AR129" s="830"/>
      <c r="AS129" s="830"/>
      <c r="AT129" s="831"/>
      <c r="AU129" s="285"/>
      <c r="AV129" s="285"/>
      <c r="AW129" s="285"/>
      <c r="AX129" s="795" t="s">
        <v>491</v>
      </c>
      <c r="AY129" s="796"/>
      <c r="AZ129" s="796"/>
      <c r="BA129" s="796"/>
      <c r="BB129" s="796"/>
      <c r="BC129" s="796"/>
      <c r="BD129" s="796"/>
      <c r="BE129" s="797"/>
      <c r="BF129" s="815" t="s">
        <v>129</v>
      </c>
      <c r="BG129" s="816"/>
      <c r="BH129" s="816"/>
      <c r="BI129" s="816"/>
      <c r="BJ129" s="816"/>
      <c r="BK129" s="816"/>
      <c r="BL129" s="817"/>
      <c r="BM129" s="815">
        <v>18.170000000000002</v>
      </c>
      <c r="BN129" s="816"/>
      <c r="BO129" s="816"/>
      <c r="BP129" s="816"/>
      <c r="BQ129" s="816"/>
      <c r="BR129" s="816"/>
      <c r="BS129" s="817"/>
      <c r="BT129" s="815">
        <v>30</v>
      </c>
      <c r="BU129" s="818"/>
      <c r="BV129" s="818"/>
      <c r="BW129" s="818"/>
      <c r="BX129" s="818"/>
      <c r="BY129" s="818"/>
      <c r="BZ129" s="81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2540191</v>
      </c>
      <c r="AB130" s="826"/>
      <c r="AC130" s="826"/>
      <c r="AD130" s="826"/>
      <c r="AE130" s="827"/>
      <c r="AF130" s="828">
        <v>2466373</v>
      </c>
      <c r="AG130" s="826"/>
      <c r="AH130" s="826"/>
      <c r="AI130" s="826"/>
      <c r="AJ130" s="827"/>
      <c r="AK130" s="828">
        <v>2545584</v>
      </c>
      <c r="AL130" s="826"/>
      <c r="AM130" s="826"/>
      <c r="AN130" s="826"/>
      <c r="AO130" s="827"/>
      <c r="AP130" s="829"/>
      <c r="AQ130" s="830"/>
      <c r="AR130" s="830"/>
      <c r="AS130" s="830"/>
      <c r="AT130" s="831"/>
      <c r="AU130" s="285"/>
      <c r="AV130" s="285"/>
      <c r="AW130" s="285"/>
      <c r="AX130" s="795" t="s">
        <v>494</v>
      </c>
      <c r="AY130" s="796"/>
      <c r="AZ130" s="796"/>
      <c r="BA130" s="796"/>
      <c r="BB130" s="796"/>
      <c r="BC130" s="796"/>
      <c r="BD130" s="796"/>
      <c r="BE130" s="797"/>
      <c r="BF130" s="798">
        <v>13.4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8203993</v>
      </c>
      <c r="AB131" s="809"/>
      <c r="AC131" s="809"/>
      <c r="AD131" s="809"/>
      <c r="AE131" s="810"/>
      <c r="AF131" s="811">
        <v>8215945</v>
      </c>
      <c r="AG131" s="809"/>
      <c r="AH131" s="809"/>
      <c r="AI131" s="809"/>
      <c r="AJ131" s="810"/>
      <c r="AK131" s="811">
        <v>8517687</v>
      </c>
      <c r="AL131" s="809"/>
      <c r="AM131" s="809"/>
      <c r="AN131" s="809"/>
      <c r="AO131" s="810"/>
      <c r="AP131" s="812"/>
      <c r="AQ131" s="813"/>
      <c r="AR131" s="813"/>
      <c r="AS131" s="813"/>
      <c r="AT131" s="814"/>
      <c r="AU131" s="285"/>
      <c r="AV131" s="285"/>
      <c r="AW131" s="285"/>
      <c r="AX131" s="773" t="s">
        <v>496</v>
      </c>
      <c r="AY131" s="774"/>
      <c r="AZ131" s="774"/>
      <c r="BA131" s="774"/>
      <c r="BB131" s="774"/>
      <c r="BC131" s="774"/>
      <c r="BD131" s="774"/>
      <c r="BE131" s="775"/>
      <c r="BF131" s="776">
        <v>120.9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15.687726700000001</v>
      </c>
      <c r="AB132" s="789"/>
      <c r="AC132" s="789"/>
      <c r="AD132" s="789"/>
      <c r="AE132" s="790"/>
      <c r="AF132" s="791">
        <v>13.64424653</v>
      </c>
      <c r="AG132" s="789"/>
      <c r="AH132" s="789"/>
      <c r="AI132" s="789"/>
      <c r="AJ132" s="790"/>
      <c r="AK132" s="791">
        <v>11.02683158</v>
      </c>
      <c r="AL132" s="789"/>
      <c r="AM132" s="789"/>
      <c r="AN132" s="789"/>
      <c r="AO132" s="790"/>
      <c r="AP132" s="792"/>
      <c r="AQ132" s="793"/>
      <c r="AR132" s="793"/>
      <c r="AS132" s="793"/>
      <c r="AT132" s="7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15.3</v>
      </c>
      <c r="AB133" s="768"/>
      <c r="AC133" s="768"/>
      <c r="AD133" s="768"/>
      <c r="AE133" s="769"/>
      <c r="AF133" s="767">
        <v>15</v>
      </c>
      <c r="AG133" s="768"/>
      <c r="AH133" s="768"/>
      <c r="AI133" s="768"/>
      <c r="AJ133" s="769"/>
      <c r="AK133" s="767">
        <v>13.4</v>
      </c>
      <c r="AL133" s="768"/>
      <c r="AM133" s="768"/>
      <c r="AN133" s="768"/>
      <c r="AO133" s="769"/>
      <c r="AP133" s="770"/>
      <c r="AQ133" s="771"/>
      <c r="AR133" s="771"/>
      <c r="AS133" s="771"/>
      <c r="AT133" s="77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00Xs1l3vyneG5K0ypyRA2JtRYKcSBllASNUgnvmmCLIj/sbxBxIuRq81m1or6mD9m+rlpOsuBWvWbqCEMZoeoQ==" saltValue="1u5KZs66bUvy49Gt1KAh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CS74" sqref="CS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TCmqet+ci2tK3CZrixOHpiXNfxwuUGXOCG8vVQZWpsNqvNTKjI/EmbT9d2s3INTN7qfQ3iQdTWH4agl9BVdzQ==" saltValue="ufoqbQtR1w1j+YMFWgXN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ArgRHRG1VgtIkffjUuNRALV87xbG79i1Ha5BPMlKauw4+rsEngqenRptVmThxQVeHxFJKmIO3eGvvLub/4xg==" saltValue="f7ezrdrHKBt8hNj+rEngV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BG34" sqref="BG34:BU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9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9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9" t="s">
        <v>508</v>
      </c>
      <c r="AL9" s="1190"/>
      <c r="AM9" s="1190"/>
      <c r="AN9" s="1191"/>
      <c r="AO9" s="313">
        <v>3249984</v>
      </c>
      <c r="AP9" s="313">
        <v>110679</v>
      </c>
      <c r="AQ9" s="314">
        <v>100177</v>
      </c>
      <c r="AR9" s="315">
        <v>10.5</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9" t="s">
        <v>509</v>
      </c>
      <c r="AL10" s="1190"/>
      <c r="AM10" s="1190"/>
      <c r="AN10" s="1191"/>
      <c r="AO10" s="316">
        <v>737010</v>
      </c>
      <c r="AP10" s="316">
        <v>25099</v>
      </c>
      <c r="AQ10" s="317">
        <v>9943</v>
      </c>
      <c r="AR10" s="318">
        <v>152.4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9" t="s">
        <v>510</v>
      </c>
      <c r="AL11" s="1190"/>
      <c r="AM11" s="1190"/>
      <c r="AN11" s="1191"/>
      <c r="AO11" s="316">
        <v>21855</v>
      </c>
      <c r="AP11" s="316">
        <v>744</v>
      </c>
      <c r="AQ11" s="317">
        <v>1487</v>
      </c>
      <c r="AR11" s="318">
        <v>-50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9" t="s">
        <v>511</v>
      </c>
      <c r="AL12" s="1190"/>
      <c r="AM12" s="1190"/>
      <c r="AN12" s="1191"/>
      <c r="AO12" s="316" t="s">
        <v>512</v>
      </c>
      <c r="AP12" s="316" t="s">
        <v>512</v>
      </c>
      <c r="AQ12" s="317">
        <v>23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9" t="s">
        <v>513</v>
      </c>
      <c r="AL13" s="1190"/>
      <c r="AM13" s="1190"/>
      <c r="AN13" s="1191"/>
      <c r="AO13" s="316">
        <v>69402</v>
      </c>
      <c r="AP13" s="316">
        <v>2364</v>
      </c>
      <c r="AQ13" s="317">
        <v>4025</v>
      </c>
      <c r="AR13" s="318">
        <v>-41.3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9" t="s">
        <v>514</v>
      </c>
      <c r="AL14" s="1190"/>
      <c r="AM14" s="1190"/>
      <c r="AN14" s="1191"/>
      <c r="AO14" s="316">
        <v>270848</v>
      </c>
      <c r="AP14" s="316">
        <v>9224</v>
      </c>
      <c r="AQ14" s="317">
        <v>2366</v>
      </c>
      <c r="AR14" s="318">
        <v>289.89999999999998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-221113</v>
      </c>
      <c r="AP15" s="316">
        <v>-7530</v>
      </c>
      <c r="AQ15" s="317">
        <v>-7732</v>
      </c>
      <c r="AR15" s="318">
        <v>-2.6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2" t="s">
        <v>188</v>
      </c>
      <c r="AL16" s="1193"/>
      <c r="AM16" s="1193"/>
      <c r="AN16" s="1194"/>
      <c r="AO16" s="316">
        <v>4127986</v>
      </c>
      <c r="AP16" s="316">
        <v>140580</v>
      </c>
      <c r="AQ16" s="317">
        <v>110288</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5" t="s">
        <v>520</v>
      </c>
      <c r="AL21" s="1196"/>
      <c r="AM21" s="1196"/>
      <c r="AN21" s="1197"/>
      <c r="AO21" s="329">
        <v>11.99</v>
      </c>
      <c r="AP21" s="330">
        <v>10.26</v>
      </c>
      <c r="AQ21" s="331">
        <v>1.73</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5" t="s">
        <v>521</v>
      </c>
      <c r="AL22" s="1196"/>
      <c r="AM22" s="1196"/>
      <c r="AN22" s="1197"/>
      <c r="AO22" s="334">
        <v>96.8</v>
      </c>
      <c r="AP22" s="335">
        <v>97.6</v>
      </c>
      <c r="AQ22" s="336">
        <v>-0.8</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9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9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8" t="s">
        <v>525</v>
      </c>
      <c r="AL32" s="1179"/>
      <c r="AM32" s="1179"/>
      <c r="AN32" s="1180"/>
      <c r="AO32" s="344">
        <v>2836624</v>
      </c>
      <c r="AP32" s="344">
        <v>96602</v>
      </c>
      <c r="AQ32" s="345">
        <v>68741</v>
      </c>
      <c r="AR32" s="346">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8" t="s">
        <v>526</v>
      </c>
      <c r="AL33" s="1179"/>
      <c r="AM33" s="1179"/>
      <c r="AN33" s="1180"/>
      <c r="AO33" s="344" t="s">
        <v>512</v>
      </c>
      <c r="AP33" s="344" t="s">
        <v>512</v>
      </c>
      <c r="AQ33" s="345" t="s">
        <v>512</v>
      </c>
      <c r="AR33" s="346"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8" t="s">
        <v>527</v>
      </c>
      <c r="AL34" s="1179"/>
      <c r="AM34" s="1179"/>
      <c r="AN34" s="1180"/>
      <c r="AO34" s="344" t="s">
        <v>512</v>
      </c>
      <c r="AP34" s="344" t="s">
        <v>512</v>
      </c>
      <c r="AQ34" s="345">
        <v>1</v>
      </c>
      <c r="AR34" s="346"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8" t="s">
        <v>528</v>
      </c>
      <c r="AL35" s="1179"/>
      <c r="AM35" s="1179"/>
      <c r="AN35" s="1180"/>
      <c r="AO35" s="344">
        <v>682161</v>
      </c>
      <c r="AP35" s="344">
        <v>23231</v>
      </c>
      <c r="AQ35" s="345">
        <v>17075</v>
      </c>
      <c r="AR35" s="346">
        <v>36.1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8" t="s">
        <v>529</v>
      </c>
      <c r="AL36" s="1179"/>
      <c r="AM36" s="1179"/>
      <c r="AN36" s="1180"/>
      <c r="AO36" s="344">
        <v>200345</v>
      </c>
      <c r="AP36" s="344">
        <v>6823</v>
      </c>
      <c r="AQ36" s="345">
        <v>2445</v>
      </c>
      <c r="AR36" s="346">
        <v>179.1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8" t="s">
        <v>530</v>
      </c>
      <c r="AL37" s="1179"/>
      <c r="AM37" s="1179"/>
      <c r="AN37" s="1180"/>
      <c r="AO37" s="344" t="s">
        <v>512</v>
      </c>
      <c r="AP37" s="344" t="s">
        <v>512</v>
      </c>
      <c r="AQ37" s="345">
        <v>621</v>
      </c>
      <c r="AR37" s="346"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5" t="s">
        <v>531</v>
      </c>
      <c r="AL38" s="1176"/>
      <c r="AM38" s="1176"/>
      <c r="AN38" s="1177"/>
      <c r="AO38" s="347">
        <v>8</v>
      </c>
      <c r="AP38" s="347">
        <v>0</v>
      </c>
      <c r="AQ38" s="348">
        <v>4</v>
      </c>
      <c r="AR38" s="336">
        <v>-100</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5" t="s">
        <v>532</v>
      </c>
      <c r="AL39" s="1176"/>
      <c r="AM39" s="1176"/>
      <c r="AN39" s="1177"/>
      <c r="AO39" s="344">
        <v>-234323</v>
      </c>
      <c r="AP39" s="344">
        <v>-7980</v>
      </c>
      <c r="AQ39" s="345">
        <v>-4161</v>
      </c>
      <c r="AR39" s="346">
        <v>91.8</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8" t="s">
        <v>533</v>
      </c>
      <c r="AL40" s="1179"/>
      <c r="AM40" s="1179"/>
      <c r="AN40" s="1180"/>
      <c r="AO40" s="344">
        <v>-2545584</v>
      </c>
      <c r="AP40" s="344">
        <v>-86691</v>
      </c>
      <c r="AQ40" s="345">
        <v>-59663</v>
      </c>
      <c r="AR40" s="346">
        <v>45.3</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1" t="s">
        <v>301</v>
      </c>
      <c r="AL41" s="1182"/>
      <c r="AM41" s="1182"/>
      <c r="AN41" s="1183"/>
      <c r="AO41" s="344">
        <v>939231</v>
      </c>
      <c r="AP41" s="344">
        <v>31986</v>
      </c>
      <c r="AQ41" s="345">
        <v>25063</v>
      </c>
      <c r="AR41" s="346">
        <v>27.6</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84" t="s">
        <v>503</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85"/>
      <c r="AN50" s="360" t="s">
        <v>538</v>
      </c>
      <c r="AO50" s="361" t="s">
        <v>539</v>
      </c>
      <c r="AP50" s="362" t="s">
        <v>540</v>
      </c>
      <c r="AQ50" s="363" t="s">
        <v>541</v>
      </c>
      <c r="AR50" s="364"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3010256</v>
      </c>
      <c r="AN51" s="366">
        <v>94333</v>
      </c>
      <c r="AO51" s="367">
        <v>-0.5</v>
      </c>
      <c r="AP51" s="368">
        <v>83280</v>
      </c>
      <c r="AQ51" s="369">
        <v>-2.5</v>
      </c>
      <c r="AR51" s="370">
        <v>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1760240</v>
      </c>
      <c r="AN52" s="374">
        <v>55161</v>
      </c>
      <c r="AO52" s="375">
        <v>86</v>
      </c>
      <c r="AP52" s="376">
        <v>43123</v>
      </c>
      <c r="AQ52" s="377">
        <v>-2.8</v>
      </c>
      <c r="AR52" s="378">
        <v>88.8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1948581</v>
      </c>
      <c r="AN53" s="366">
        <v>62239</v>
      </c>
      <c r="AO53" s="367">
        <v>-34</v>
      </c>
      <c r="AP53" s="368">
        <v>88968</v>
      </c>
      <c r="AQ53" s="369">
        <v>6.8</v>
      </c>
      <c r="AR53" s="370">
        <v>-40.799999999999997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1487235</v>
      </c>
      <c r="AN54" s="374">
        <v>47503</v>
      </c>
      <c r="AO54" s="375">
        <v>-13.9</v>
      </c>
      <c r="AP54" s="376">
        <v>45482</v>
      </c>
      <c r="AQ54" s="377">
        <v>5.5</v>
      </c>
      <c r="AR54" s="378">
        <v>-19.399999999999999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2741875</v>
      </c>
      <c r="AN55" s="366">
        <v>89228</v>
      </c>
      <c r="AO55" s="367">
        <v>43.4</v>
      </c>
      <c r="AP55" s="368">
        <v>85173</v>
      </c>
      <c r="AQ55" s="369">
        <v>-4.3</v>
      </c>
      <c r="AR55" s="370">
        <v>47.7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2081617</v>
      </c>
      <c r="AN56" s="374">
        <v>67741</v>
      </c>
      <c r="AO56" s="375">
        <v>42.6</v>
      </c>
      <c r="AP56" s="376">
        <v>43913</v>
      </c>
      <c r="AQ56" s="377">
        <v>-3.4</v>
      </c>
      <c r="AR56" s="378">
        <v>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4632591</v>
      </c>
      <c r="AN57" s="366">
        <v>153871</v>
      </c>
      <c r="AO57" s="367">
        <v>72.400000000000006</v>
      </c>
      <c r="AP57" s="368">
        <v>94081</v>
      </c>
      <c r="AQ57" s="369">
        <v>10.5</v>
      </c>
      <c r="AR57" s="370">
        <v>61.9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3703836</v>
      </c>
      <c r="AN58" s="374">
        <v>123022</v>
      </c>
      <c r="AO58" s="375">
        <v>81.599999999999994</v>
      </c>
      <c r="AP58" s="376">
        <v>48949</v>
      </c>
      <c r="AQ58" s="377">
        <v>11.5</v>
      </c>
      <c r="AR58" s="378">
        <v>70.099999999999994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4876659</v>
      </c>
      <c r="AN59" s="366">
        <v>166076</v>
      </c>
      <c r="AO59" s="367">
        <v>7.9</v>
      </c>
      <c r="AP59" s="368">
        <v>92632</v>
      </c>
      <c r="AQ59" s="369">
        <v>-1.5</v>
      </c>
      <c r="AR59" s="370">
        <v>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4256970</v>
      </c>
      <c r="AN60" s="374">
        <v>144972</v>
      </c>
      <c r="AO60" s="375">
        <v>17.8</v>
      </c>
      <c r="AP60" s="376">
        <v>47978</v>
      </c>
      <c r="AQ60" s="377">
        <v>-2</v>
      </c>
      <c r="AR60" s="378">
        <v>19.8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3441992</v>
      </c>
      <c r="AN61" s="381">
        <v>113149</v>
      </c>
      <c r="AO61" s="382">
        <v>17.8</v>
      </c>
      <c r="AP61" s="383">
        <v>88827</v>
      </c>
      <c r="AQ61" s="384">
        <v>1.8</v>
      </c>
      <c r="AR61" s="370">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2657980</v>
      </c>
      <c r="AN62" s="374">
        <v>87680</v>
      </c>
      <c r="AO62" s="375">
        <v>42.8</v>
      </c>
      <c r="AP62" s="376">
        <v>45889</v>
      </c>
      <c r="AQ62" s="377">
        <v>1.8</v>
      </c>
      <c r="AR62" s="378">
        <v>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bzZo72/UNiDkvR8DbQ/HiDJ5zH4FbZrg23KDbuTCHQE8QUKc8NFqYKuzb9+bxcArmwnDoCcb3I46n1CstUOZQ==" saltValue="c+Gp/10pgYiU0MMQyghnc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G34" sqref="BG34:BU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MpUJpIavnEzi5U56o2F+srjLo8ujqwJ4jtvx8fX1fphwA1I/LC1Btv7D5jF2UQaLU4i/WnqHgvt/eUabUrXwxg==" saltValue="bia53lYiFsBrpUUYuPSEb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G34" sqref="BG34:BU3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h8PsXRb1UGZ1vUwXfb4OB4bzNg/AVzy97lErdH+EUARG2eIzIP6tV5wbdCVzbCWH/OvaazjqrBplbQEE8xvhgw==" saltValue="mPG8CEiVaVtq7GYkHXgCO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27.15</v>
      </c>
      <c r="G47" s="12">
        <v>27.61</v>
      </c>
      <c r="H47" s="12">
        <v>13.95</v>
      </c>
      <c r="I47" s="12">
        <v>12.57</v>
      </c>
      <c r="J47" s="13">
        <v>12.14</v>
      </c>
    </row>
    <row r="48" spans="2:10" ht="57.75" customHeight="1" x14ac:dyDescent="0.15">
      <c r="B48" s="14"/>
      <c r="C48" s="1202" t="s">
        <v>4</v>
      </c>
      <c r="D48" s="1202"/>
      <c r="E48" s="1203"/>
      <c r="F48" s="15">
        <v>3.55</v>
      </c>
      <c r="G48" s="16">
        <v>1.1499999999999999</v>
      </c>
      <c r="H48" s="16">
        <v>2.81</v>
      </c>
      <c r="I48" s="16">
        <v>1.87</v>
      </c>
      <c r="J48" s="17">
        <v>6.9</v>
      </c>
    </row>
    <row r="49" spans="2:10" ht="57.75" customHeight="1" thickBot="1" x14ac:dyDescent="0.2">
      <c r="B49" s="18"/>
      <c r="C49" s="1204" t="s">
        <v>5</v>
      </c>
      <c r="D49" s="1204"/>
      <c r="E49" s="1205"/>
      <c r="F49" s="19" t="s">
        <v>558</v>
      </c>
      <c r="G49" s="20" t="s">
        <v>559</v>
      </c>
      <c r="H49" s="20" t="s">
        <v>560</v>
      </c>
      <c r="I49" s="20" t="s">
        <v>561</v>
      </c>
      <c r="J49" s="21">
        <v>5.0999999999999996</v>
      </c>
    </row>
    <row r="50" spans="2:10" ht="13.5" customHeight="1" x14ac:dyDescent="0.15"/>
  </sheetData>
  <sheetProtection algorithmName="SHA-512" hashValue="Tremrdu9DFIHoXB3bmJ9HblX1MAPMJxOs5Osc/AXJecIFgGQcwlKTgPWNNcNXBILcZRwwPqarBYwleWvbD4jtA==" saltValue="VCgUMj44VN4W9AxGcaQeU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G17051</cp:lastModifiedBy>
  <cp:lastPrinted>2022-03-24T08:03:10Z</cp:lastPrinted>
  <dcterms:created xsi:type="dcterms:W3CDTF">2022-02-02T06:05:43Z</dcterms:created>
  <dcterms:modified xsi:type="dcterms:W3CDTF">2022-08-04T00:02:38Z</dcterms:modified>
  <cp:category/>
</cp:coreProperties>
</file>