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AL8" i="4" s="1"/>
  <c r="Q6" i="5"/>
  <c r="P6" i="5"/>
  <c r="O6" i="5"/>
  <c r="P10" i="4" s="1"/>
  <c r="N6" i="5"/>
  <c r="I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10" i="4"/>
  <c r="B10" i="4"/>
  <c r="BB8" i="4"/>
  <c r="W8" i="4"/>
  <c r="P8" i="4"/>
  <c r="B8" i="4"/>
  <c r="B6" i="4"/>
  <c r="D10" i="5" l="1"/>
  <c r="E10" i="5"/>
  <c r="C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<sst xmlns="http://schemas.openxmlformats.org/spreadsheetml/2006/main" count="226" uniqueCount="111">
  <si>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</si>
  <si>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</si>
  <si>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</si>
  <si>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</si>
  <si>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</si>
  <si>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</si>
  <si>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</si>
  <si>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</si>
  <si>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</si>
  <si>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</si>
  <si>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</si>
  <si>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</si>
  <si>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</si>
  <si>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</si>
  <si>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</si>
  <si>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</si>
  <si>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</si>
  <si>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</si>
  <si>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</si>
  <si>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</si>
  <si>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</si>
  <si>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</si>
  <si>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</si>
  <si>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</si>
  <si>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</si>
  <si>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</si>
  <si>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</si>
  <si>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</si>
  <si>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</si>
  <si>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</si>
  <si>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</si>
  <si>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</si>
  <si>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</si>
  <si>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</si>
  <si>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</si>
  <si>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</si>
  <si>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</si>
  <si>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</si>
  <si>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</si>
  <si>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</si>
  <si>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</si>
  <si>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</si>
  <si>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</si>
  <si>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</si>
  <si>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</si>
  <si>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</si>
  <si>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</si>
  <si>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</si>
  <si>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</si>
  <si>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</si>
  <si>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</si>
  <si>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</si>
  <si>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</si>
  <si>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</si>
  <si>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</si>
  <si>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</si>
  <si>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</si>
  <si>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</si>
  <si>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</si>
  <si>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</si>
  <si>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</si>
  <si>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</si>
  <si>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</si>
  <si>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</si>
  <si>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</si>
  <si>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</si>
  <si>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</si>
  <si>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</si>
  <si>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</si>
  <si>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</si>
  <si>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</si>
  <si>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</si>
  <si>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</si>
  <si>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</si>
  <si>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</si>
  <si>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</si>
  <si>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</si>
  <si>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</si>
  <si>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</si>
  <si>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</si>
  <si>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</si>
  <si>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</si>
  <si>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</si>
  <si>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</si>
  <si>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</si>
  <si>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</si>
  <si>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</si>
  <si>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</si>
  <si>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</si>
  <si>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</si>
  <si>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</si>
  <si>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</si>
  <si>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</si>
  <si>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</si>
  <si>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</si>
  <si>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</si>
  <si>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奈良県　五條市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</si>
  <si>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</si>
  <si>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</si>
  <si>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</si>
  <si>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</si>
  <si>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</si>
  <si>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</si>
  <si>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</si>
  <si>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</si>
  <si>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</si>
  <si>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</si>
  <si>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</si>
  <si>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現在の管渠改善率は０％であるが、供用開始から２５年が経過しており、今後更新投資の必要が生じてくると予想されるので、将来の更新計画を準備しておく必要がある。</t>
    <rPh sb="1" eb="3">
      <t>ゲンザイ</t>
    </rPh>
    <rPh sb="4" eb="6">
      <t>カンキョ</t>
    </rPh>
    <rPh sb="6" eb="8">
      <t>カイゼン</t>
    </rPh>
    <rPh sb="8" eb="9">
      <t>リツ</t>
    </rPh>
    <rPh sb="17" eb="19">
      <t>キョウヨウ</t>
    </rPh>
    <rPh sb="19" eb="21">
      <t>カイシ</t>
    </rPh>
    <rPh sb="25" eb="26">
      <t>ネン</t>
    </rPh>
    <rPh sb="27" eb="29">
      <t>ケイカ</t>
    </rPh>
    <rPh sb="34" eb="36">
      <t>コンゴ</t>
    </rPh>
    <rPh sb="36" eb="38">
      <t>コウシン</t>
    </rPh>
    <rPh sb="38" eb="40">
      <t>トウシ</t>
    </rPh>
    <rPh sb="41" eb="43">
      <t>ヒツヨウ</t>
    </rPh>
    <rPh sb="44" eb="45">
      <t>ショウ</t>
    </rPh>
    <rPh sb="50" eb="52">
      <t>ヨソウ</t>
    </rPh>
    <rPh sb="58" eb="60">
      <t>ショウライ</t>
    </rPh>
    <rPh sb="61" eb="63">
      <t>コウシン</t>
    </rPh>
    <rPh sb="63" eb="65">
      <t>ケイカク</t>
    </rPh>
    <rPh sb="66" eb="68">
      <t>ジュンビ</t>
    </rPh>
    <rPh sb="72" eb="74">
      <t>ヒツヨウ</t>
    </rPh>
    <phoneticPr fontId="4"/>
  </si>
  <si>
    <t>　今後は老朽化に伴う更新投資も必要となってくるため、財源確保が大きな課題である。
　ストックマネジメント計画の策定を行い、下水道施設全体を一体的にとらえた老朽化対策に取り組んでいきます。
　また、健全・効率的な経営を行うために、適正な使用料の見直しを検討していきます。
　水洗化の更なる向上のための啓発活動にも取り組んでいきます。</t>
    <rPh sb="1" eb="3">
      <t>コンゴ</t>
    </rPh>
    <rPh sb="4" eb="7">
      <t>ロウキュウカ</t>
    </rPh>
    <rPh sb="8" eb="9">
      <t>トモナ</t>
    </rPh>
    <rPh sb="10" eb="12">
      <t>コウシン</t>
    </rPh>
    <rPh sb="12" eb="14">
      <t>トウシ</t>
    </rPh>
    <rPh sb="15" eb="17">
      <t>ヒツヨウ</t>
    </rPh>
    <rPh sb="26" eb="28">
      <t>ザイゲン</t>
    </rPh>
    <rPh sb="28" eb="30">
      <t>カクホ</t>
    </rPh>
    <rPh sb="31" eb="32">
      <t>オオ</t>
    </rPh>
    <rPh sb="34" eb="36">
      <t>カダイ</t>
    </rPh>
    <rPh sb="52" eb="54">
      <t>ケイカク</t>
    </rPh>
    <rPh sb="55" eb="57">
      <t>サクテイ</t>
    </rPh>
    <rPh sb="58" eb="59">
      <t>オコナ</t>
    </rPh>
    <rPh sb="61" eb="64">
      <t>ゲスイドウ</t>
    </rPh>
    <rPh sb="64" eb="66">
      <t>シセツ</t>
    </rPh>
    <rPh sb="66" eb="68">
      <t>ゼンタイ</t>
    </rPh>
    <rPh sb="69" eb="72">
      <t>イッタイテキ</t>
    </rPh>
    <rPh sb="77" eb="80">
      <t>ロウキュウカ</t>
    </rPh>
    <rPh sb="80" eb="82">
      <t>タイサク</t>
    </rPh>
    <rPh sb="83" eb="84">
      <t>ト</t>
    </rPh>
    <rPh sb="85" eb="86">
      <t>ク</t>
    </rPh>
    <rPh sb="98" eb="100">
      <t>ケンゼン</t>
    </rPh>
    <rPh sb="101" eb="104">
      <t>コウリツテキ</t>
    </rPh>
    <rPh sb="105" eb="107">
      <t>ケイエイ</t>
    </rPh>
    <rPh sb="108" eb="109">
      <t>オコナ</t>
    </rPh>
    <rPh sb="114" eb="116">
      <t>テキセイ</t>
    </rPh>
    <rPh sb="117" eb="120">
      <t>シヨウリョウ</t>
    </rPh>
    <rPh sb="121" eb="123">
      <t>ミナオ</t>
    </rPh>
    <rPh sb="125" eb="127">
      <t>ケントウ</t>
    </rPh>
    <rPh sb="136" eb="139">
      <t>スイセンカ</t>
    </rPh>
    <rPh sb="140" eb="141">
      <t>サラ</t>
    </rPh>
    <rPh sb="143" eb="145">
      <t>コウジョウ</t>
    </rPh>
    <rPh sb="149" eb="151">
      <t>ケイハツ</t>
    </rPh>
    <rPh sb="151" eb="153">
      <t>カツドウ</t>
    </rPh>
    <rPh sb="155" eb="156">
      <t>ト</t>
    </rPh>
    <rPh sb="157" eb="158">
      <t>ク</t>
    </rPh>
    <phoneticPr fontId="4"/>
  </si>
  <si>
    <t>　①の収益的収支比率が約６０％、⑤の経費回収率が約４０％という状態であり、使用料収入のみでは賄えず、一般会計からの繰入金に依存した経営となっており、経営の健全化のために適正な使用料収入の確保が必要である。
　類似団体と比較して、平均値以下の指標ばかりだが、⑧の水洗化率は少しずつではあるが、上昇傾向となっている。
　それに伴い、⑤の経費回収率も少しずつではあるが上昇しており、⑥の汚水処理原価についても、若干ではあるが平均値に近づいている状況である。
　また、④の企業債残高対事業規模比率については、事業費は近年横ばいから減少傾向であり、企業債残高は減少している。</t>
    <rPh sb="3" eb="6">
      <t>シュウエキテキ</t>
    </rPh>
    <rPh sb="6" eb="8">
      <t>シュウシ</t>
    </rPh>
    <rPh sb="8" eb="10">
      <t>ヒリツ</t>
    </rPh>
    <rPh sb="11" eb="12">
      <t>ヤク</t>
    </rPh>
    <rPh sb="18" eb="20">
      <t>ケイヒ</t>
    </rPh>
    <rPh sb="20" eb="22">
      <t>カイシュウ</t>
    </rPh>
    <rPh sb="22" eb="23">
      <t>リツ</t>
    </rPh>
    <rPh sb="24" eb="25">
      <t>ヤク</t>
    </rPh>
    <rPh sb="31" eb="33">
      <t>ジョウタイ</t>
    </rPh>
    <rPh sb="37" eb="40">
      <t>シヨウリョウ</t>
    </rPh>
    <rPh sb="40" eb="42">
      <t>シュウニュウ</t>
    </rPh>
    <rPh sb="46" eb="47">
      <t>マカナ</t>
    </rPh>
    <rPh sb="50" eb="52">
      <t>イッパン</t>
    </rPh>
    <rPh sb="52" eb="54">
      <t>カイケイ</t>
    </rPh>
    <rPh sb="57" eb="59">
      <t>クリイレ</t>
    </rPh>
    <rPh sb="59" eb="60">
      <t>キン</t>
    </rPh>
    <rPh sb="61" eb="63">
      <t>イゾン</t>
    </rPh>
    <rPh sb="65" eb="67">
      <t>ケイエイ</t>
    </rPh>
    <rPh sb="74" eb="76">
      <t>ケイエイ</t>
    </rPh>
    <rPh sb="77" eb="80">
      <t>ケンゼンカ</t>
    </rPh>
    <rPh sb="84" eb="86">
      <t>テキセイ</t>
    </rPh>
    <rPh sb="87" eb="90">
      <t>シヨウリョウ</t>
    </rPh>
    <rPh sb="90" eb="92">
      <t>シュウニュウ</t>
    </rPh>
    <rPh sb="93" eb="95">
      <t>カクホ</t>
    </rPh>
    <rPh sb="96" eb="98">
      <t>ヒツヨウ</t>
    </rPh>
    <rPh sb="104" eb="106">
      <t>ルイジ</t>
    </rPh>
    <rPh sb="106" eb="108">
      <t>ダンタイ</t>
    </rPh>
    <rPh sb="109" eb="111">
      <t>ヒカク</t>
    </rPh>
    <rPh sb="114" eb="117">
      <t>ヘイキンチ</t>
    </rPh>
    <rPh sb="117" eb="119">
      <t>イカ</t>
    </rPh>
    <rPh sb="120" eb="122">
      <t>シヒョウ</t>
    </rPh>
    <rPh sb="130" eb="133">
      <t>スイセンカ</t>
    </rPh>
    <rPh sb="133" eb="134">
      <t>リツ</t>
    </rPh>
    <rPh sb="135" eb="136">
      <t>スコ</t>
    </rPh>
    <rPh sb="145" eb="147">
      <t>ジョウショウ</t>
    </rPh>
    <rPh sb="147" eb="149">
      <t>ケイコウ</t>
    </rPh>
    <rPh sb="161" eb="162">
      <t>トモナ</t>
    </rPh>
    <rPh sb="166" eb="168">
      <t>ケイヒ</t>
    </rPh>
    <rPh sb="168" eb="170">
      <t>カイシュウ</t>
    </rPh>
    <rPh sb="170" eb="171">
      <t>リツ</t>
    </rPh>
    <rPh sb="172" eb="173">
      <t>スコ</t>
    </rPh>
    <rPh sb="181" eb="183">
      <t>ジョウショウ</t>
    </rPh>
    <rPh sb="190" eb="192">
      <t>オスイ</t>
    </rPh>
    <rPh sb="192" eb="194">
      <t>ショリ</t>
    </rPh>
    <rPh sb="194" eb="196">
      <t>ゲンカ</t>
    </rPh>
    <rPh sb="202" eb="204">
      <t>ジャッカン</t>
    </rPh>
    <rPh sb="209" eb="212">
      <t>ヘイキンチ</t>
    </rPh>
    <rPh sb="213" eb="214">
      <t>チカ</t>
    </rPh>
    <rPh sb="219" eb="221">
      <t>ジョウキョウ</t>
    </rPh>
    <rPh sb="232" eb="234">
      <t>キギョウ</t>
    </rPh>
    <rPh sb="234" eb="235">
      <t>サイ</t>
    </rPh>
    <rPh sb="235" eb="237">
      <t>ザンダカ</t>
    </rPh>
    <rPh sb="237" eb="238">
      <t>タイ</t>
    </rPh>
    <rPh sb="238" eb="240">
      <t>ジギョウ</t>
    </rPh>
    <rPh sb="240" eb="242">
      <t>キボ</t>
    </rPh>
    <rPh sb="242" eb="244">
      <t>ヒリツ</t>
    </rPh>
    <rPh sb="250" eb="253">
      <t>ジギョウヒ</t>
    </rPh>
    <rPh sb="254" eb="256">
      <t>キンネン</t>
    </rPh>
    <rPh sb="256" eb="257">
      <t>ヨコ</t>
    </rPh>
    <rPh sb="261" eb="263">
      <t>ゲンショウ</t>
    </rPh>
    <rPh sb="263" eb="265">
      <t>ケイコウ</t>
    </rPh>
    <rPh sb="269" eb="271">
      <t>キギョウ</t>
    </rPh>
    <rPh sb="271" eb="272">
      <t>サイ</t>
    </rPh>
    <rPh sb="272" eb="274">
      <t>ザンダカ</t>
    </rPh>
    <rPh sb="275" eb="277">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</si>
</sst>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2973696"/>
        <c:axId val="7298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72973696"/>
        <c:axId val="72985216"/>
      </c:lineChart>
      <c:dateAx>
        <c:axId val="72973696"/>
        <c:scaling>
          <c:orientation val="minMax"/>
        </c:scaling>
        <c:delete val="1"/>
        <c:axPos val="b"/>
        <c:numFmt formatCode="ge" sourceLinked="1"/>
        <c:majorTickMark val="none"/>
        <c:minorTickMark val="none"/>
        <c:tickLblPos val="none"/>
        <c:crossAx val="72985216"/>
        <c:crosses val="autoZero"/>
        <c:auto val="1"/>
        <c:lblOffset val="100"/>
        <c:baseTimeUnit val="years"/>
      </c:dateAx>
      <c:valAx>
        <c:axId val="7298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97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2897664"/>
        <c:axId val="7289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72897664"/>
        <c:axId val="72899584"/>
      </c:lineChart>
      <c:dateAx>
        <c:axId val="72897664"/>
        <c:scaling>
          <c:orientation val="minMax"/>
        </c:scaling>
        <c:delete val="1"/>
        <c:axPos val="b"/>
        <c:numFmt formatCode="ge" sourceLinked="1"/>
        <c:majorTickMark val="none"/>
        <c:minorTickMark val="none"/>
        <c:tickLblPos val="none"/>
        <c:crossAx val="72899584"/>
        <c:crosses val="autoZero"/>
        <c:auto val="1"/>
        <c:lblOffset val="100"/>
        <c:baseTimeUnit val="years"/>
      </c:dateAx>
      <c:valAx>
        <c:axId val="7289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89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71.45</c:v>
                </c:pt>
                <c:pt idx="1">
                  <c:v>72.39</c:v>
                </c:pt>
                <c:pt idx="2">
                  <c:v>73.28</c:v>
                </c:pt>
                <c:pt idx="3">
                  <c:v>74.42</c:v>
                </c:pt>
                <c:pt idx="4">
                  <c:v>75.459999999999994</c:v>
                </c:pt>
              </c:numCache>
            </c:numRef>
          </c:val>
        </c:ser>
        <c:dLbls>
          <c:showLegendKey val="0"/>
          <c:showVal val="0"/>
          <c:showCatName val="0"/>
          <c:showSerName val="0"/>
          <c:showPercent val="0"/>
          <c:showBubbleSize val="0"/>
        </c:dLbls>
        <c:gapWidth val="150"/>
        <c:axId val="72942336"/>
        <c:axId val="7294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72942336"/>
        <c:axId val="72944256"/>
      </c:lineChart>
      <c:dateAx>
        <c:axId val="72942336"/>
        <c:scaling>
          <c:orientation val="minMax"/>
        </c:scaling>
        <c:delete val="1"/>
        <c:axPos val="b"/>
        <c:numFmt formatCode="ge" sourceLinked="1"/>
        <c:majorTickMark val="none"/>
        <c:minorTickMark val="none"/>
        <c:tickLblPos val="none"/>
        <c:crossAx val="72944256"/>
        <c:crosses val="autoZero"/>
        <c:auto val="1"/>
        <c:lblOffset val="100"/>
        <c:baseTimeUnit val="years"/>
      </c:dateAx>
      <c:valAx>
        <c:axId val="7294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94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61.38</c:v>
                </c:pt>
                <c:pt idx="1">
                  <c:v>59.7</c:v>
                </c:pt>
                <c:pt idx="2">
                  <c:v>59.37</c:v>
                </c:pt>
                <c:pt idx="3">
                  <c:v>59.64</c:v>
                </c:pt>
                <c:pt idx="4">
                  <c:v>59.92</c:v>
                </c:pt>
              </c:numCache>
            </c:numRef>
          </c:val>
        </c:ser>
        <c:dLbls>
          <c:showLegendKey val="0"/>
          <c:showVal val="0"/>
          <c:showCatName val="0"/>
          <c:showSerName val="0"/>
          <c:showPercent val="0"/>
          <c:showBubbleSize val="0"/>
        </c:dLbls>
        <c:gapWidth val="150"/>
        <c:axId val="75725056"/>
        <c:axId val="7745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725056"/>
        <c:axId val="77451264"/>
      </c:lineChart>
      <c:dateAx>
        <c:axId val="75725056"/>
        <c:scaling>
          <c:orientation val="minMax"/>
        </c:scaling>
        <c:delete val="1"/>
        <c:axPos val="b"/>
        <c:numFmt formatCode="ge" sourceLinked="1"/>
        <c:majorTickMark val="none"/>
        <c:minorTickMark val="none"/>
        <c:tickLblPos val="none"/>
        <c:crossAx val="77451264"/>
        <c:crosses val="autoZero"/>
        <c:auto val="1"/>
        <c:lblOffset val="100"/>
        <c:baseTimeUnit val="years"/>
      </c:dateAx>
      <c:valAx>
        <c:axId val="7745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2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724224"/>
        <c:axId val="9246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724224"/>
        <c:axId val="92467200"/>
      </c:lineChart>
      <c:dateAx>
        <c:axId val="90724224"/>
        <c:scaling>
          <c:orientation val="minMax"/>
        </c:scaling>
        <c:delete val="1"/>
        <c:axPos val="b"/>
        <c:numFmt formatCode="ge" sourceLinked="1"/>
        <c:majorTickMark val="none"/>
        <c:minorTickMark val="none"/>
        <c:tickLblPos val="none"/>
        <c:crossAx val="92467200"/>
        <c:crosses val="autoZero"/>
        <c:auto val="1"/>
        <c:lblOffset val="100"/>
        <c:baseTimeUnit val="years"/>
      </c:dateAx>
      <c:valAx>
        <c:axId val="9246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2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642304"/>
        <c:axId val="9511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642304"/>
        <c:axId val="95118848"/>
      </c:lineChart>
      <c:dateAx>
        <c:axId val="92642304"/>
        <c:scaling>
          <c:orientation val="minMax"/>
        </c:scaling>
        <c:delete val="1"/>
        <c:axPos val="b"/>
        <c:numFmt formatCode="ge" sourceLinked="1"/>
        <c:majorTickMark val="none"/>
        <c:minorTickMark val="none"/>
        <c:tickLblPos val="none"/>
        <c:crossAx val="95118848"/>
        <c:crosses val="autoZero"/>
        <c:auto val="1"/>
        <c:lblOffset val="100"/>
        <c:baseTimeUnit val="years"/>
      </c:dateAx>
      <c:valAx>
        <c:axId val="9511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4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257600"/>
        <c:axId val="12089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257600"/>
        <c:axId val="120895744"/>
      </c:lineChart>
      <c:dateAx>
        <c:axId val="105257600"/>
        <c:scaling>
          <c:orientation val="minMax"/>
        </c:scaling>
        <c:delete val="1"/>
        <c:axPos val="b"/>
        <c:numFmt formatCode="ge" sourceLinked="1"/>
        <c:majorTickMark val="none"/>
        <c:minorTickMark val="none"/>
        <c:tickLblPos val="none"/>
        <c:crossAx val="120895744"/>
        <c:crosses val="autoZero"/>
        <c:auto val="1"/>
        <c:lblOffset val="100"/>
        <c:baseTimeUnit val="years"/>
      </c:dateAx>
      <c:valAx>
        <c:axId val="12089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5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594176"/>
        <c:axId val="13859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594176"/>
        <c:axId val="138599808"/>
      </c:lineChart>
      <c:dateAx>
        <c:axId val="138594176"/>
        <c:scaling>
          <c:orientation val="minMax"/>
        </c:scaling>
        <c:delete val="1"/>
        <c:axPos val="b"/>
        <c:numFmt formatCode="ge" sourceLinked="1"/>
        <c:majorTickMark val="none"/>
        <c:minorTickMark val="none"/>
        <c:tickLblPos val="none"/>
        <c:crossAx val="138599808"/>
        <c:crosses val="autoZero"/>
        <c:auto val="1"/>
        <c:lblOffset val="100"/>
        <c:baseTimeUnit val="years"/>
      </c:dateAx>
      <c:valAx>
        <c:axId val="13859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59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2305.21</c:v>
                </c:pt>
                <c:pt idx="1">
                  <c:v>2189.4299999999998</c:v>
                </c:pt>
                <c:pt idx="2">
                  <c:v>2070.7399999999998</c:v>
                </c:pt>
                <c:pt idx="3">
                  <c:v>1858.29</c:v>
                </c:pt>
                <c:pt idx="4">
                  <c:v>1510.26</c:v>
                </c:pt>
              </c:numCache>
            </c:numRef>
          </c:val>
        </c:ser>
        <c:dLbls>
          <c:showLegendKey val="0"/>
          <c:showVal val="0"/>
          <c:showCatName val="0"/>
          <c:showSerName val="0"/>
          <c:showPercent val="0"/>
          <c:showBubbleSize val="0"/>
        </c:dLbls>
        <c:gapWidth val="150"/>
        <c:axId val="72686592"/>
        <c:axId val="7269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72686592"/>
        <c:axId val="72696960"/>
      </c:lineChart>
      <c:dateAx>
        <c:axId val="72686592"/>
        <c:scaling>
          <c:orientation val="minMax"/>
        </c:scaling>
        <c:delete val="1"/>
        <c:axPos val="b"/>
        <c:numFmt formatCode="ge" sourceLinked="1"/>
        <c:majorTickMark val="none"/>
        <c:minorTickMark val="none"/>
        <c:tickLblPos val="none"/>
        <c:crossAx val="72696960"/>
        <c:crosses val="autoZero"/>
        <c:auto val="1"/>
        <c:lblOffset val="100"/>
        <c:baseTimeUnit val="years"/>
      </c:dateAx>
      <c:valAx>
        <c:axId val="7269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68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36.369999999999997</c:v>
                </c:pt>
                <c:pt idx="1">
                  <c:v>34.28</c:v>
                </c:pt>
                <c:pt idx="2">
                  <c:v>33.9</c:v>
                </c:pt>
                <c:pt idx="3">
                  <c:v>39.65</c:v>
                </c:pt>
                <c:pt idx="4">
                  <c:v>41.03</c:v>
                </c:pt>
              </c:numCache>
            </c:numRef>
          </c:val>
        </c:ser>
        <c:dLbls>
          <c:showLegendKey val="0"/>
          <c:showVal val="0"/>
          <c:showCatName val="0"/>
          <c:showSerName val="0"/>
          <c:showPercent val="0"/>
          <c:showBubbleSize val="0"/>
        </c:dLbls>
        <c:gapWidth val="150"/>
        <c:axId val="72743168"/>
        <c:axId val="7275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72743168"/>
        <c:axId val="72753536"/>
      </c:lineChart>
      <c:dateAx>
        <c:axId val="72743168"/>
        <c:scaling>
          <c:orientation val="minMax"/>
        </c:scaling>
        <c:delete val="1"/>
        <c:axPos val="b"/>
        <c:numFmt formatCode="ge" sourceLinked="1"/>
        <c:majorTickMark val="none"/>
        <c:minorTickMark val="none"/>
        <c:tickLblPos val="none"/>
        <c:crossAx val="72753536"/>
        <c:crosses val="autoZero"/>
        <c:auto val="1"/>
        <c:lblOffset val="100"/>
        <c:baseTimeUnit val="years"/>
      </c:dateAx>
      <c:valAx>
        <c:axId val="7275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74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306.60000000000002</c:v>
                </c:pt>
                <c:pt idx="1">
                  <c:v>324.61</c:v>
                </c:pt>
                <c:pt idx="2">
                  <c:v>325.45999999999998</c:v>
                </c:pt>
                <c:pt idx="3">
                  <c:v>285.11</c:v>
                </c:pt>
                <c:pt idx="4">
                  <c:v>276.89</c:v>
                </c:pt>
              </c:numCache>
            </c:numRef>
          </c:val>
        </c:ser>
        <c:dLbls>
          <c:showLegendKey val="0"/>
          <c:showVal val="0"/>
          <c:showCatName val="0"/>
          <c:showSerName val="0"/>
          <c:showPercent val="0"/>
          <c:showBubbleSize val="0"/>
        </c:dLbls>
        <c:gapWidth val="150"/>
        <c:axId val="72771072"/>
        <c:axId val="7277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72771072"/>
        <c:axId val="72772992"/>
      </c:lineChart>
      <c:dateAx>
        <c:axId val="72771072"/>
        <c:scaling>
          <c:orientation val="minMax"/>
        </c:scaling>
        <c:delete val="1"/>
        <c:axPos val="b"/>
        <c:numFmt formatCode="ge" sourceLinked="1"/>
        <c:majorTickMark val="none"/>
        <c:minorTickMark val="none"/>
        <c:tickLblPos val="none"/>
        <c:crossAx val="72772992"/>
        <c:crosses val="autoZero"/>
        <c:auto val="1"/>
        <c:lblOffset val="100"/>
        <c:baseTimeUnit val="years"/>
      </c:dateAx>
      <c:valAx>
        <c:axId val="7277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77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奈良県　五條市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32576</v>
      </c>
      <c r="AM8" s="47"/>
      <c r="AN8" s="47"/>
      <c r="AO8" s="47"/>
      <c r="AP8" s="47"/>
      <c r="AQ8" s="47"/>
      <c r="AR8" s="47"/>
      <c r="AS8" s="47"/>
      <c r="AT8" s="43">
        <f>データ!S6</f>
        <v>292.02</v>
      </c>
      <c r="AU8" s="43"/>
      <c r="AV8" s="43"/>
      <c r="AW8" s="43"/>
      <c r="AX8" s="43"/>
      <c r="AY8" s="43"/>
      <c r="AZ8" s="43"/>
      <c r="BA8" s="43"/>
      <c r="BB8" s="43">
        <f>データ!T6</f>
        <v>111.55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55.59</v>
      </c>
      <c r="Q10" s="43"/>
      <c r="R10" s="43"/>
      <c r="S10" s="43"/>
      <c r="T10" s="43"/>
      <c r="U10" s="43"/>
      <c r="V10" s="43"/>
      <c r="W10" s="43">
        <f>データ!P6</f>
        <v>86</v>
      </c>
      <c r="X10" s="43"/>
      <c r="Y10" s="43"/>
      <c r="Z10" s="43"/>
      <c r="AA10" s="43"/>
      <c r="AB10" s="43"/>
      <c r="AC10" s="43"/>
      <c r="AD10" s="47">
        <f>データ!Q6</f>
        <v>2160</v>
      </c>
      <c r="AE10" s="47"/>
      <c r="AF10" s="47"/>
      <c r="AG10" s="47"/>
      <c r="AH10" s="47"/>
      <c r="AI10" s="47"/>
      <c r="AJ10" s="47"/>
      <c r="AK10" s="2"/>
      <c r="AL10" s="47">
        <f>データ!U6</f>
        <v>17982</v>
      </c>
      <c r="AM10" s="47"/>
      <c r="AN10" s="47"/>
      <c r="AO10" s="47"/>
      <c r="AP10" s="47"/>
      <c r="AQ10" s="47"/>
      <c r="AR10" s="47"/>
      <c r="AS10" s="47"/>
      <c r="AT10" s="43">
        <f>データ!V6</f>
        <v>5.73</v>
      </c>
      <c r="AU10" s="43"/>
      <c r="AV10" s="43"/>
      <c r="AW10" s="43"/>
      <c r="AX10" s="43"/>
      <c r="AY10" s="43"/>
      <c r="AZ10" s="43"/>
      <c r="BA10" s="43"/>
      <c r="BB10" s="43">
        <f>データ!W6</f>
        <v>3138.22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292079</v>
      </c>
      <c r="D6" s="31">
        <f t="shared" si="3"/>
        <v>47</v>
      </c>
      <c r="E6" s="31">
        <f t="shared" si="3"/>
        <v>17</v>
      </c>
      <c r="F6" s="31">
        <f t="shared" si="3"/>
        <v>1</v>
      </c>
      <c r="G6" s="31">
        <f t="shared" si="3"/>
        <v>0</v>
      </c>
      <c r="H6" s="31" t="str">
        <f t="shared" si="3"/>
        <v>奈良県　五條市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55.59</v>
      </c>
      <c r="P6" s="32">
        <f t="shared" si="3"/>
        <v>86</v>
      </c>
      <c r="Q6" s="32">
        <f t="shared" si="3"/>
        <v>2160</v>
      </c>
      <c r="R6" s="32">
        <f t="shared" si="3"/>
        <v>32576</v>
      </c>
      <c r="S6" s="32">
        <f t="shared" si="3"/>
        <v>292.02</v>
      </c>
      <c r="T6" s="32">
        <f t="shared" si="3"/>
        <v>111.55</v>
      </c>
      <c r="U6" s="32">
        <f t="shared" si="3"/>
        <v>17982</v>
      </c>
      <c r="V6" s="32">
        <f t="shared" si="3"/>
        <v>5.73</v>
      </c>
      <c r="W6" s="32">
        <f t="shared" si="3"/>
        <v>3138.22</v>
      </c>
      <c r="X6" s="33">
        <f>IF(X7="",NA(),X7)</f>
        <v>61.38</v>
      </c>
      <c r="Y6" s="33">
        <f t="shared" ref="Y6:AG6" si="4">IF(Y7="",NA(),Y7)</f>
        <v>59.7</v>
      </c>
      <c r="Z6" s="33">
        <f t="shared" si="4"/>
        <v>59.37</v>
      </c>
      <c r="AA6" s="33">
        <f t="shared" si="4"/>
        <v>59.64</v>
      </c>
      <c r="AB6" s="33">
        <f t="shared" si="4"/>
        <v>59.92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2305.21</v>
      </c>
      <c r="BF6" s="33">
        <f t="shared" ref="BF6:BN6" si="7">IF(BF7="",NA(),BF7)</f>
        <v>2189.4299999999998</v>
      </c>
      <c r="BG6" s="33">
        <f t="shared" si="7"/>
        <v>2070.7399999999998</v>
      </c>
      <c r="BH6" s="33">
        <f t="shared" si="7"/>
        <v>1858.29</v>
      </c>
      <c r="BI6" s="33">
        <f t="shared" si="7"/>
        <v>1510.26</v>
      </c>
      <c r="BJ6" s="33">
        <f t="shared" si="7"/>
        <v>1334.01</v>
      </c>
      <c r="BK6" s="33">
        <f t="shared" si="7"/>
        <v>1273.52</v>
      </c>
      <c r="BL6" s="33">
        <f t="shared" si="7"/>
        <v>1209.95</v>
      </c>
      <c r="BM6" s="33">
        <f t="shared" si="7"/>
        <v>1136.5</v>
      </c>
      <c r="BN6" s="33">
        <f t="shared" si="7"/>
        <v>1118.56</v>
      </c>
      <c r="BO6" s="32" t="str">
        <f>IF(BO7="","",IF(BO7="-","【-】","【"&amp;SUBSTITUTE(TEXT(BO7,"#,##0.00"),"-","△")&amp;"】"))</f>
        <v>【763.62】</v>
      </c>
      <c r="BP6" s="33">
        <f>IF(BP7="",NA(),BP7)</f>
        <v>36.369999999999997</v>
      </c>
      <c r="BQ6" s="33">
        <f t="shared" ref="BQ6:BY6" si="8">IF(BQ7="",NA(),BQ7)</f>
        <v>34.28</v>
      </c>
      <c r="BR6" s="33">
        <f t="shared" si="8"/>
        <v>33.9</v>
      </c>
      <c r="BS6" s="33">
        <f t="shared" si="8"/>
        <v>39.65</v>
      </c>
      <c r="BT6" s="33">
        <f t="shared" si="8"/>
        <v>41.03</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306.60000000000002</v>
      </c>
      <c r="CB6" s="33">
        <f t="shared" ref="CB6:CJ6" si="9">IF(CB7="",NA(),CB7)</f>
        <v>324.61</v>
      </c>
      <c r="CC6" s="33">
        <f t="shared" si="9"/>
        <v>325.45999999999998</v>
      </c>
      <c r="CD6" s="33">
        <f t="shared" si="9"/>
        <v>285.11</v>
      </c>
      <c r="CE6" s="33">
        <f t="shared" si="9"/>
        <v>276.89</v>
      </c>
      <c r="CF6" s="33">
        <f t="shared" si="9"/>
        <v>224.83</v>
      </c>
      <c r="CG6" s="33">
        <f t="shared" si="9"/>
        <v>224.94</v>
      </c>
      <c r="CH6" s="33">
        <f t="shared" si="9"/>
        <v>220.67</v>
      </c>
      <c r="CI6" s="33">
        <f t="shared" si="9"/>
        <v>217.82</v>
      </c>
      <c r="CJ6" s="33">
        <f t="shared" si="9"/>
        <v>215.28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53.79</v>
      </c>
      <c r="CR6" s="33">
        <f t="shared" si="10"/>
        <v>55.41</v>
      </c>
      <c r="CS6" s="33">
        <f t="shared" si="10"/>
        <v>55.81</v>
      </c>
      <c r="CT6" s="33">
        <f t="shared" si="10"/>
        <v>54.44</v>
      </c>
      <c r="CU6" s="33">
        <f t="shared" si="10"/>
        <v>54.67</v>
      </c>
      <c r="CV6" s="32" t="str">
        <f>IF(CV7="","",IF(CV7="-","【-】","【"&amp;SUBSTITUTE(TEXT(CV7,"#,##0.00"),"-","△")&amp;"】"))</f>
        <v>【60.01】</v>
      </c>
      <c r="CW6" s="33">
        <f>IF(CW7="",NA(),CW7)</f>
        <v>71.45</v>
      </c>
      <c r="CX6" s="33">
        <f t="shared" ref="CX6:DF6" si="11">IF(CX7="",NA(),CX7)</f>
        <v>72.39</v>
      </c>
      <c r="CY6" s="33">
        <f t="shared" si="11"/>
        <v>73.28</v>
      </c>
      <c r="CZ6" s="33">
        <f t="shared" si="11"/>
        <v>74.42</v>
      </c>
      <c r="DA6" s="33">
        <f t="shared" si="11"/>
        <v>75.459999999999994</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x14ac:dyDescent="0.15">
      <c r="A7" s="26"/>
      <c r="B7" s="35">
        <v>2015</v>
      </c>
      <c r="C7" s="35">
        <v>292079</v>
      </c>
      <c r="D7" s="35">
        <v>47</v>
      </c>
      <c r="E7" s="35">
        <v>17</v>
      </c>
      <c r="F7" s="35">
        <v>1</v>
      </c>
      <c r="G7" s="35">
        <v>0</v>
      </c>
      <c r="H7" s="35" t="s">
        <v>96</v>
      </c>
      <c r="I7" s="35" t="s">
        <v>97</v>
      </c>
      <c r="J7" s="35" t="s">
        <v>98</v>
      </c>
      <c r="K7" s="35" t="s">
        <v>99</v>
      </c>
      <c r="L7" s="35" t="s">
        <v>100</v>
      </c>
      <c r="M7" s="36" t="s">
        <v>101</v>
      </c>
      <c r="N7" s="36" t="s">
        <v>102</v>
      </c>
      <c r="O7" s="36">
        <v>55.59</v>
      </c>
      <c r="P7" s="36">
        <v>86</v>
      </c>
      <c r="Q7" s="36">
        <v>2160</v>
      </c>
      <c r="R7" s="36">
        <v>32576</v>
      </c>
      <c r="S7" s="36">
        <v>292.02</v>
      </c>
      <c r="T7" s="36">
        <v>111.55</v>
      </c>
      <c r="U7" s="36">
        <v>17982</v>
      </c>
      <c r="V7" s="36">
        <v>5.73</v>
      </c>
      <c r="W7" s="36">
        <v>3138.22</v>
      </c>
      <c r="X7" s="36">
        <v>61.38</v>
      </c>
      <c r="Y7" s="36">
        <v>59.7</v>
      </c>
      <c r="Z7" s="36">
        <v>59.37</v>
      </c>
      <c r="AA7" s="36">
        <v>59.64</v>
      </c>
      <c r="AB7" s="36">
        <v>59.92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2305.21</v>
      </c>
      <c r="BF7" s="36">
        <v>2189.4299999999998</v>
      </c>
      <c r="BG7" s="36">
        <v>2070.7399999999998</v>
      </c>
      <c r="BH7" s="36">
        <v>1858.29</v>
      </c>
      <c r="BI7" s="36">
        <v>1510.26</v>
      </c>
      <c r="BJ7" s="36">
        <v>1334.01</v>
      </c>
      <c r="BK7" s="36">
        <v>1273.52</v>
      </c>
      <c r="BL7" s="36">
        <v>1209.95</v>
      </c>
      <c r="BM7" s="36">
        <v>1136.5</v>
      </c>
      <c r="BN7" s="36">
        <v>1118.56</v>
      </c>
      <c r="BO7" s="36">
        <v>763.62</v>
      </c>
      <c r="BP7" s="36">
        <v>36.369999999999997</v>
      </c>
      <c r="BQ7" s="36">
        <v>34.28</v>
      </c>
      <c r="BR7" s="36">
        <v>33.9</v>
      </c>
      <c r="BS7" s="36">
        <v>39.65</v>
      </c>
      <c r="BT7" s="36">
        <v>41.03</v>
      </c>
      <c r="BU7" s="36">
        <v>67.14</v>
      </c>
      <c r="BV7" s="36">
        <v>67.849999999999994</v>
      </c>
      <c r="BW7" s="36">
        <v>69.48</v>
      </c>
      <c r="BX7" s="36">
        <v>71.650000000000006</v>
      </c>
      <c r="BY7" s="36">
        <v>72.33</v>
      </c>
      <c r="BZ7" s="36">
        <v>98.53</v>
      </c>
      <c r="CA7" s="36">
        <v>306.60000000000002</v>
      </c>
      <c r="CB7" s="36">
        <v>324.61</v>
      </c>
      <c r="CC7" s="36">
        <v>325.45999999999998</v>
      </c>
      <c r="CD7" s="36">
        <v>285.11</v>
      </c>
      <c r="CE7" s="36">
        <v>276.89</v>
      </c>
      <c r="CF7" s="36">
        <v>224.83</v>
      </c>
      <c r="CG7" s="36">
        <v>224.94</v>
      </c>
      <c r="CH7" s="36">
        <v>220.67</v>
      </c>
      <c r="CI7" s="36">
        <v>217.82</v>
      </c>
      <c r="CJ7" s="36">
        <v>215.28</v>
      </c>
      <c r="CK7" s="36">
        <v>139.69999999999999</v>
      </c>
      <c r="CL7" s="36" t="s">
        <v>101</v>
      </c>
      <c r="CM7" s="36" t="s">
        <v>101</v>
      </c>
      <c r="CN7" s="36" t="s">
        <v>101</v>
      </c>
      <c r="CO7" s="36" t="s">
        <v>101</v>
      </c>
      <c r="CP7" s="36" t="s">
        <v>101</v>
      </c>
      <c r="CQ7" s="36">
        <v>53.79</v>
      </c>
      <c r="CR7" s="36">
        <v>55.41</v>
      </c>
      <c r="CS7" s="36">
        <v>55.81</v>
      </c>
      <c r="CT7" s="36">
        <v>54.44</v>
      </c>
      <c r="CU7" s="36">
        <v>54.67</v>
      </c>
      <c r="CV7" s="36">
        <v>60.01</v>
      </c>
      <c r="CW7" s="36">
        <v>71.45</v>
      </c>
      <c r="CX7" s="36">
        <v>72.39</v>
      </c>
      <c r="CY7" s="36">
        <v>73.28</v>
      </c>
      <c r="CZ7" s="36">
        <v>74.42</v>
      </c>
      <c r="DA7" s="36">
        <v>75.459999999999994</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7.0000000000000007E-2</v>
      </c>
      <c r="EL7" s="36">
        <v>0.04</v>
      </c>
      <c r="EM7" s="36">
        <v>0.11</v>
      </c>
      <c r="EN7" s="36">
        <v>0.23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2017-02-21T05:06:09Z</cp:lastPrinted>
  <dcterms:created xsi:type="dcterms:W3CDTF">2017-02-08T02:52:43Z</dcterms:created>
  <dcterms:modified xsi:type="dcterms:W3CDTF">2017-02-21T05:07:02Z</dcterms:modified>
</cp:coreProperties>
</file>