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<sst xmlns="http://schemas.openxmlformats.org/spreadsheetml/2006/main" count="894" uniqueCount="232">
  <si>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</si>
  <si>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</si>
  <si>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</si>
  <si>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</si>
  <si>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</si>
  <si>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</si>
  <si>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</si>
  <si>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</si>
  <si>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</si>
  <si>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</si>
  <si>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</si>
  <si>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</si>
  <si>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</si>
  <si>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</si>
  <si>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</si>
  <si>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</si>
  <si>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</si>
  <si>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</si>
  <si>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</si>
  <si>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</si>
  <si>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</si>
  <si>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</si>
  <si>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</si>
  <si>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</si>
  <si>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</si>
  <si>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</si>
  <si>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</si>
  <si>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</si>
  <si>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</si>
  <si>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</si>
  <si>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</si>
  <si>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</si>
  <si>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</si>
  <si>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</si>
  <si>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</si>
  <si>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</si>
  <si>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</si>
  <si>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</si>
  <si>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</si>
  <si>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</si>
  <si>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</si>
  <si>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</si>
  <si>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</si>
  <si>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</si>
  <si>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</si>
  <si>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</si>
  <si>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</si>
  <si>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</si>
  <si>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</si>
  <si>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</si>
  <si>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</si>
  <si>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</si>
  <si>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</si>
  <si>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</si>
  <si>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</si>
  <si>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</si>
  <si>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</si>
  <si>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</si>
  <si>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</si>
  <si>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</si>
  <si>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</si>
  <si>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</si>
  <si>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</si>
  <si>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</si>
  <si>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</si>
  <si>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</si>
  <si>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</si>
  <si>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</si>
  <si>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</si>
  <si>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</si>
  <si>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</si>
  <si>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</si>
  <si>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</si>
  <si>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</si>
  <si>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</si>
  <si>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</si>
  <si>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</si>
  <si>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</si>
  <si>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</si>
  <si>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</si>
  <si>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</si>
  <si>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</si>
  <si>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</si>
  <si>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</si>
  <si>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</si>
  <si>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</si>
  <si>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</si>
  <si>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</si>
  <si>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</si>
  <si>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</si>
  <si>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</si>
  <si>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</si>
  <si>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</si>
  <si>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</si>
  <si>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</si>
  <si>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</si>
  <si>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</si>
  <si>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</si>
  <si>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</si>
  <si>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</si>
  <si>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</si>
  <si>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</si>
  <si>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</si>
  <si>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</si>
  <si>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</si>
  <si>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</si>
  <si>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</si>
  <si>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</si>
  <si>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</si>
  <si>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</si>
  <si>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</si>
  <si>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</si>
  <si>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</si>
  <si>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</si>
  <si>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</si>
  <si>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</si>
  <si>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</si>
  <si>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</si>
  <si>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</si>
  <si>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</si>
  <si>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</si>
  <si>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</si>
  <si>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</si>
  <si>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</si>
  <si>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</si>
  <si>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</si>
  <si>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</si>
  <si>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</si>
  <si>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</si>
  <si>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</si>
  <si>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</si>
  <si>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</si>
  <si>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</si>
  <si>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</si>
  <si>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</si>
  <si>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</si>
  <si>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</si>
  <si>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</si>
  <si>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</si>
  <si>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</si>
  <si>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</si>
  <si>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</si>
  <si>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</si>
  <si>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</si>
  <si>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</si>
  <si>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</si>
  <si>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</si>
  <si>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</si>
  <si>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</si>
  <si>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</si>
  <si>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</si>
  <si>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</si>
  <si>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</si>
  <si>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</si>
  <si>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</si>
  <si>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</si>
  <si>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</si>
  <si>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</si>
  <si>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</si>
  <si>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</si>
  <si>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</si>
  <si>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</si>
  <si>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</si>
  <si>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</si>
  <si>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</si>
  <si>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</si>
  <si>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</si>
  <si>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</si>
  <si>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</si>
  <si>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</si>
  <si>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</si>
  <si>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</si>
  <si>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</si>
  <si>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</si>
  <si>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</si>
  <si>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</si>
  <si>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</si>
  <si>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</si>
  <si>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</si>
  <si>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</si>
  <si>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</si>
  <si>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</si>
  <si>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</si>
  <si>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</si>
  <si>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</si>
  <si>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</si>
  <si>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</si>
  <si>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</si>
  <si>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</si>
  <si>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</si>
  <si>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</si>
  <si>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</si>
  <si>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</si>
  <si>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</si>
  <si>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</si>
  <si>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</si>
  <si>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</si>
  <si>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</si>
  <si>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</si>
  <si>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</si>
  <si>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</si>
  <si>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</si>
  <si>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</si>
  <si>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</si>
  <si>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</si>
  <si>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</si>
  <si>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</si>
  <si>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</si>
  <si>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</si>
  <si>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</si>
  <si>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</si>
  <si>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</si>
  <si>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</si>
  <si>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</si>
  <si>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</si>
  <si>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</si>
  <si>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</si>
  <si>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</si>
  <si>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</si>
  <si>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</si>
  <si>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</si>
  <si>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</si>
  <si>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</si>
  <si>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</si>
  <si>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</si>
  <si>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</si>
  <si>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　平成21年6月末現在</t>
  </si>
  <si>
    <t>五條地区</t>
  </si>
  <si>
    <t>西吉野地区</t>
  </si>
  <si>
    <t>大塔地区</t>
  </si>
  <si>
    <t>内</t>
  </si>
  <si>
    <t>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</si>
</sst>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M71" sqref="M7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55" t="s">
        <v>226</v>
      </c>
      <c r="B2" s="55"/>
      <c r="C2" s="55"/>
    </row>
    <row r="3" spans="1:22" s="1" customFormat="1" ht="14.25" customHeight="1">
      <c r="A3" s="30" t="s">
        <v>202</v>
      </c>
      <c r="B3" s="53" t="s">
        <v>117</v>
      </c>
      <c r="C3" s="54"/>
      <c r="D3" s="31" t="s">
        <v>1</v>
      </c>
      <c r="E3" s="31" t="s">
        <v>118</v>
      </c>
      <c r="G3" s="30" t="s">
        <v>202</v>
      </c>
      <c r="H3" s="53" t="s">
        <v>117</v>
      </c>
      <c r="I3" s="54"/>
      <c r="J3" s="31" t="s">
        <v>1</v>
      </c>
      <c r="K3" s="31" t="s">
        <v>118</v>
      </c>
      <c r="M3" s="30" t="s">
        <v>202</v>
      </c>
      <c r="N3" s="53" t="s">
        <v>117</v>
      </c>
      <c r="O3" s="54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9" t="s">
        <v>2</v>
      </c>
      <c r="C4" s="50"/>
      <c r="D4" s="8">
        <v>127</v>
      </c>
      <c r="E4" s="8">
        <v>315</v>
      </c>
      <c r="G4" s="2">
        <v>33</v>
      </c>
      <c r="H4" s="49" t="s">
        <v>35</v>
      </c>
      <c r="I4" s="50"/>
      <c r="J4" s="8">
        <v>65</v>
      </c>
      <c r="K4" s="8">
        <v>183</v>
      </c>
      <c r="M4" s="2">
        <v>63</v>
      </c>
      <c r="N4" s="49" t="s">
        <v>119</v>
      </c>
      <c r="O4" s="50"/>
      <c r="P4" s="8">
        <v>54</v>
      </c>
      <c r="Q4" s="8">
        <v>154</v>
      </c>
      <c r="S4" s="2">
        <v>91</v>
      </c>
      <c r="T4" s="3" t="s">
        <v>94</v>
      </c>
      <c r="U4" s="8">
        <v>72</v>
      </c>
      <c r="V4" s="8">
        <v>229</v>
      </c>
    </row>
    <row r="5" spans="1:22" ht="14.25" customHeight="1">
      <c r="A5" s="2">
        <v>2</v>
      </c>
      <c r="B5" s="49" t="s">
        <v>3</v>
      </c>
      <c r="C5" s="50"/>
      <c r="D5" s="8">
        <v>119</v>
      </c>
      <c r="E5" s="8">
        <v>264</v>
      </c>
      <c r="G5" s="2">
        <v>34</v>
      </c>
      <c r="H5" s="49" t="s">
        <v>36</v>
      </c>
      <c r="I5" s="50"/>
      <c r="J5" s="8">
        <v>81</v>
      </c>
      <c r="K5" s="8">
        <v>152</v>
      </c>
      <c r="M5" s="2">
        <v>64</v>
      </c>
      <c r="N5" s="49" t="s">
        <v>120</v>
      </c>
      <c r="O5" s="50"/>
      <c r="P5" s="8">
        <v>4</v>
      </c>
      <c r="Q5" s="8">
        <v>10</v>
      </c>
      <c r="S5" s="2">
        <v>92</v>
      </c>
      <c r="T5" s="3" t="s">
        <v>95</v>
      </c>
      <c r="U5" s="8">
        <v>80</v>
      </c>
      <c r="V5" s="8">
        <v>251</v>
      </c>
    </row>
    <row r="6" spans="1:22" ht="14.25" customHeight="1">
      <c r="A6" s="2">
        <v>3</v>
      </c>
      <c r="B6" s="49" t="s">
        <v>4</v>
      </c>
      <c r="C6" s="50"/>
      <c r="D6" s="8">
        <v>218</v>
      </c>
      <c r="E6" s="8">
        <v>473</v>
      </c>
      <c r="G6" s="2">
        <v>35</v>
      </c>
      <c r="H6" s="49" t="s">
        <v>37</v>
      </c>
      <c r="I6" s="50"/>
      <c r="J6" s="8">
        <v>35</v>
      </c>
      <c r="K6" s="8">
        <v>95</v>
      </c>
      <c r="M6" s="2">
        <v>65</v>
      </c>
      <c r="N6" s="49" t="s">
        <v>121</v>
      </c>
      <c r="O6" s="50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82</v>
      </c>
    </row>
    <row r="7" spans="1:22" ht="14.25" customHeight="1">
      <c r="A7" s="2">
        <v>4</v>
      </c>
      <c r="B7" s="49" t="s">
        <v>5</v>
      </c>
      <c r="C7" s="50"/>
      <c r="D7" s="8">
        <v>141</v>
      </c>
      <c r="E7" s="8">
        <v>347</v>
      </c>
      <c r="G7" s="2">
        <v>36</v>
      </c>
      <c r="H7" s="49" t="s">
        <v>38</v>
      </c>
      <c r="I7" s="50"/>
      <c r="J7" s="8">
        <v>17</v>
      </c>
      <c r="K7" s="8">
        <v>59</v>
      </c>
      <c r="M7" s="2">
        <v>66</v>
      </c>
      <c r="N7" s="49" t="s">
        <v>122</v>
      </c>
      <c r="O7" s="50"/>
      <c r="P7" s="8">
        <v>0</v>
      </c>
      <c r="Q7" s="8">
        <v>0</v>
      </c>
      <c r="S7" s="2">
        <v>94</v>
      </c>
      <c r="T7" s="3" t="s">
        <v>97</v>
      </c>
      <c r="U7" s="8">
        <v>45</v>
      </c>
      <c r="V7" s="8">
        <v>150</v>
      </c>
    </row>
    <row r="8" spans="1:22" ht="14.25" customHeight="1">
      <c r="A8" s="2">
        <v>5</v>
      </c>
      <c r="B8" s="49" t="s">
        <v>6</v>
      </c>
      <c r="C8" s="50"/>
      <c r="D8" s="8">
        <v>150</v>
      </c>
      <c r="E8" s="8">
        <v>340</v>
      </c>
      <c r="G8" s="2">
        <v>37</v>
      </c>
      <c r="H8" s="49" t="s">
        <v>39</v>
      </c>
      <c r="I8" s="50"/>
      <c r="J8" s="8">
        <v>44</v>
      </c>
      <c r="K8" s="8">
        <v>113</v>
      </c>
      <c r="M8" s="20" t="s">
        <v>123</v>
      </c>
      <c r="N8" s="41" t="s">
        <v>67</v>
      </c>
      <c r="O8" s="42"/>
      <c r="P8" s="22">
        <f>SUM(J30:J37,P4:P7)</f>
        <v>1008</v>
      </c>
      <c r="Q8" s="22">
        <f>SUM(K30:K37,Q4:Q7)</f>
        <v>2654</v>
      </c>
      <c r="S8" s="20" t="s">
        <v>124</v>
      </c>
      <c r="T8" s="21" t="s">
        <v>98</v>
      </c>
      <c r="U8" s="22">
        <f>SUM(P33:P37,U4:U7)</f>
        <v>1289</v>
      </c>
      <c r="V8" s="22">
        <f>SUM(Q33:Q37,V4:V7)</f>
        <v>3554</v>
      </c>
    </row>
    <row r="9" spans="1:22" ht="14.25" customHeight="1">
      <c r="A9" s="2">
        <v>6</v>
      </c>
      <c r="B9" s="49" t="s">
        <v>7</v>
      </c>
      <c r="C9" s="50"/>
      <c r="D9" s="8">
        <v>195</v>
      </c>
      <c r="E9" s="8">
        <v>397</v>
      </c>
      <c r="G9" s="2">
        <v>38</v>
      </c>
      <c r="H9" s="49" t="s">
        <v>40</v>
      </c>
      <c r="I9" s="50"/>
      <c r="J9" s="8">
        <v>71</v>
      </c>
      <c r="K9" s="8">
        <v>139</v>
      </c>
      <c r="M9" s="2"/>
      <c r="N9" s="49"/>
      <c r="O9" s="50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9" t="s">
        <v>8</v>
      </c>
      <c r="C10" s="50"/>
      <c r="D10" s="8">
        <v>225</v>
      </c>
      <c r="E10" s="8">
        <v>455</v>
      </c>
      <c r="G10" s="2">
        <v>39</v>
      </c>
      <c r="H10" s="49" t="s">
        <v>41</v>
      </c>
      <c r="I10" s="50"/>
      <c r="J10" s="8">
        <v>29</v>
      </c>
      <c r="K10" s="8">
        <v>64</v>
      </c>
      <c r="M10" s="2">
        <v>67</v>
      </c>
      <c r="N10" s="49" t="s">
        <v>68</v>
      </c>
      <c r="O10" s="50"/>
      <c r="P10" s="8">
        <v>161</v>
      </c>
      <c r="Q10" s="8">
        <v>477</v>
      </c>
      <c r="S10" s="2">
        <v>95</v>
      </c>
      <c r="T10" s="3" t="s">
        <v>99</v>
      </c>
      <c r="U10" s="8">
        <v>362</v>
      </c>
      <c r="V10" s="8">
        <v>969</v>
      </c>
    </row>
    <row r="11" spans="1:22" ht="14.25" customHeight="1">
      <c r="A11" s="2">
        <v>8</v>
      </c>
      <c r="B11" s="49" t="s">
        <v>9</v>
      </c>
      <c r="C11" s="50"/>
      <c r="D11" s="8">
        <v>150</v>
      </c>
      <c r="E11" s="8">
        <v>307</v>
      </c>
      <c r="G11" s="2">
        <v>40</v>
      </c>
      <c r="H11" s="49" t="s">
        <v>42</v>
      </c>
      <c r="I11" s="50"/>
      <c r="J11" s="8">
        <v>13</v>
      </c>
      <c r="K11" s="8">
        <v>37</v>
      </c>
      <c r="M11" s="2">
        <v>68</v>
      </c>
      <c r="N11" s="49" t="s">
        <v>69</v>
      </c>
      <c r="O11" s="50"/>
      <c r="P11" s="8">
        <v>394</v>
      </c>
      <c r="Q11" s="8">
        <v>1167</v>
      </c>
      <c r="S11" s="2">
        <v>96</v>
      </c>
      <c r="T11" s="3" t="s">
        <v>100</v>
      </c>
      <c r="U11" s="8">
        <v>74</v>
      </c>
      <c r="V11" s="8">
        <v>233</v>
      </c>
    </row>
    <row r="12" spans="1:22" ht="14.25" customHeight="1">
      <c r="A12" s="2">
        <v>9</v>
      </c>
      <c r="B12" s="49" t="s">
        <v>10</v>
      </c>
      <c r="C12" s="50"/>
      <c r="D12" s="8">
        <v>94</v>
      </c>
      <c r="E12" s="8">
        <v>213</v>
      </c>
      <c r="G12" s="2">
        <v>41</v>
      </c>
      <c r="H12" s="49" t="s">
        <v>43</v>
      </c>
      <c r="I12" s="50"/>
      <c r="J12" s="8">
        <v>68</v>
      </c>
      <c r="K12" s="8">
        <v>146</v>
      </c>
      <c r="M12" s="2">
        <v>69</v>
      </c>
      <c r="N12" s="49" t="s">
        <v>70</v>
      </c>
      <c r="O12" s="50"/>
      <c r="P12" s="8">
        <v>399</v>
      </c>
      <c r="Q12" s="8">
        <v>1202</v>
      </c>
      <c r="S12" s="2">
        <v>97</v>
      </c>
      <c r="T12" s="3" t="s">
        <v>101</v>
      </c>
      <c r="U12" s="8">
        <v>123</v>
      </c>
      <c r="V12" s="8">
        <v>379</v>
      </c>
    </row>
    <row r="13" spans="1:22" ht="14.25" customHeight="1">
      <c r="A13" s="2">
        <v>10</v>
      </c>
      <c r="B13" s="49" t="s">
        <v>11</v>
      </c>
      <c r="C13" s="50"/>
      <c r="D13" s="8">
        <v>91</v>
      </c>
      <c r="E13" s="8">
        <v>200</v>
      </c>
      <c r="G13" s="2">
        <v>42</v>
      </c>
      <c r="H13" s="49" t="s">
        <v>44</v>
      </c>
      <c r="I13" s="50"/>
      <c r="J13" s="8">
        <v>138</v>
      </c>
      <c r="K13" s="8">
        <v>187</v>
      </c>
      <c r="M13" s="2">
        <v>70</v>
      </c>
      <c r="N13" s="49" t="s">
        <v>71</v>
      </c>
      <c r="O13" s="50"/>
      <c r="P13" s="8">
        <v>577</v>
      </c>
      <c r="Q13" s="8">
        <v>1739</v>
      </c>
      <c r="S13" s="2">
        <v>98</v>
      </c>
      <c r="T13" s="3" t="s">
        <v>102</v>
      </c>
      <c r="U13" s="8">
        <v>27</v>
      </c>
      <c r="V13" s="8">
        <v>88</v>
      </c>
    </row>
    <row r="14" spans="1:22" ht="14.25" customHeight="1">
      <c r="A14" s="2">
        <v>11</v>
      </c>
      <c r="B14" s="49" t="s">
        <v>12</v>
      </c>
      <c r="C14" s="50"/>
      <c r="D14" s="8">
        <v>155</v>
      </c>
      <c r="E14" s="8">
        <v>312</v>
      </c>
      <c r="G14" s="2">
        <v>43</v>
      </c>
      <c r="H14" s="49" t="s">
        <v>45</v>
      </c>
      <c r="I14" s="50"/>
      <c r="J14" s="8">
        <v>42</v>
      </c>
      <c r="K14" s="8">
        <v>131</v>
      </c>
      <c r="M14" s="2">
        <v>71</v>
      </c>
      <c r="N14" s="49" t="s">
        <v>72</v>
      </c>
      <c r="O14" s="50"/>
      <c r="P14" s="8">
        <v>363</v>
      </c>
      <c r="Q14" s="8">
        <v>1242</v>
      </c>
      <c r="S14" s="20" t="s">
        <v>125</v>
      </c>
      <c r="T14" s="21" t="s">
        <v>103</v>
      </c>
      <c r="U14" s="22">
        <f>SUM(U10:U13)</f>
        <v>586</v>
      </c>
      <c r="V14" s="22">
        <f>SUM(V10:V13)</f>
        <v>1669</v>
      </c>
    </row>
    <row r="15" spans="1:22" ht="14.25" customHeight="1">
      <c r="A15" s="2">
        <v>12</v>
      </c>
      <c r="B15" s="49" t="s">
        <v>13</v>
      </c>
      <c r="C15" s="50"/>
      <c r="D15" s="8">
        <v>71</v>
      </c>
      <c r="E15" s="8">
        <v>165</v>
      </c>
      <c r="G15" s="20" t="s">
        <v>126</v>
      </c>
      <c r="H15" s="41" t="s">
        <v>46</v>
      </c>
      <c r="I15" s="42"/>
      <c r="J15" s="22">
        <f>SUM(D28:D37,J4:J14)</f>
        <v>1413</v>
      </c>
      <c r="K15" s="22">
        <f>SUM(E28:E37,K4:K14)</f>
        <v>3501</v>
      </c>
      <c r="M15" s="20" t="s">
        <v>123</v>
      </c>
      <c r="N15" s="41" t="s">
        <v>73</v>
      </c>
      <c r="O15" s="42"/>
      <c r="P15" s="22">
        <f>SUM(P10:P14)</f>
        <v>1894</v>
      </c>
      <c r="Q15" s="22">
        <f>SUM(Q10:Q14)</f>
        <v>5827</v>
      </c>
      <c r="S15" s="2"/>
      <c r="T15" s="3"/>
      <c r="U15" s="8"/>
      <c r="V15" s="8"/>
    </row>
    <row r="16" spans="1:22" ht="14.25" customHeight="1">
      <c r="A16" s="2">
        <v>13</v>
      </c>
      <c r="B16" s="49" t="s">
        <v>14</v>
      </c>
      <c r="C16" s="50"/>
      <c r="D16" s="8">
        <v>148</v>
      </c>
      <c r="E16" s="8">
        <v>346</v>
      </c>
      <c r="G16" s="2"/>
      <c r="H16" s="49"/>
      <c r="I16" s="50"/>
      <c r="J16" s="8"/>
      <c r="K16" s="8"/>
      <c r="M16" s="2"/>
      <c r="N16" s="49"/>
      <c r="O16" s="50"/>
      <c r="P16" s="8"/>
      <c r="Q16" s="8"/>
      <c r="S16" s="2">
        <v>99</v>
      </c>
      <c r="T16" s="3" t="s">
        <v>104</v>
      </c>
      <c r="U16" s="8">
        <v>106</v>
      </c>
      <c r="V16" s="8">
        <v>186</v>
      </c>
    </row>
    <row r="17" spans="1:22" ht="14.25" customHeight="1">
      <c r="A17" s="2">
        <v>14</v>
      </c>
      <c r="B17" s="49" t="s">
        <v>15</v>
      </c>
      <c r="C17" s="50"/>
      <c r="D17" s="8">
        <v>71</v>
      </c>
      <c r="E17" s="8">
        <v>161</v>
      </c>
      <c r="G17" s="2">
        <v>44</v>
      </c>
      <c r="H17" s="49" t="s">
        <v>47</v>
      </c>
      <c r="I17" s="50"/>
      <c r="J17" s="8">
        <v>259</v>
      </c>
      <c r="K17" s="8">
        <v>606</v>
      </c>
      <c r="M17" s="2">
        <v>72</v>
      </c>
      <c r="N17" s="49" t="s">
        <v>74</v>
      </c>
      <c r="O17" s="50"/>
      <c r="P17" s="8">
        <v>99</v>
      </c>
      <c r="Q17" s="8">
        <v>290</v>
      </c>
      <c r="S17" s="2">
        <v>100</v>
      </c>
      <c r="T17" s="3" t="s">
        <v>105</v>
      </c>
      <c r="U17" s="8">
        <v>22</v>
      </c>
      <c r="V17" s="8">
        <v>67</v>
      </c>
    </row>
    <row r="18" spans="1:22" ht="14.25" customHeight="1">
      <c r="A18" s="2">
        <v>15</v>
      </c>
      <c r="B18" s="49" t="s">
        <v>16</v>
      </c>
      <c r="C18" s="50"/>
      <c r="D18" s="8">
        <v>109</v>
      </c>
      <c r="E18" s="8">
        <v>265</v>
      </c>
      <c r="G18" s="2">
        <v>45</v>
      </c>
      <c r="H18" s="49" t="s">
        <v>48</v>
      </c>
      <c r="I18" s="50"/>
      <c r="J18" s="8">
        <v>176</v>
      </c>
      <c r="K18" s="8">
        <v>412</v>
      </c>
      <c r="M18" s="2">
        <v>73</v>
      </c>
      <c r="N18" s="49" t="s">
        <v>75</v>
      </c>
      <c r="O18" s="50"/>
      <c r="P18" s="8">
        <v>59</v>
      </c>
      <c r="Q18" s="8">
        <v>183</v>
      </c>
      <c r="S18" s="2">
        <v>101</v>
      </c>
      <c r="T18" s="3" t="s">
        <v>106</v>
      </c>
      <c r="U18" s="8">
        <v>102</v>
      </c>
      <c r="V18" s="8">
        <v>251</v>
      </c>
    </row>
    <row r="19" spans="1:22" ht="14.25" customHeight="1">
      <c r="A19" s="2">
        <v>16</v>
      </c>
      <c r="B19" s="49" t="s">
        <v>17</v>
      </c>
      <c r="C19" s="50"/>
      <c r="D19" s="8">
        <v>132</v>
      </c>
      <c r="E19" s="8">
        <v>302</v>
      </c>
      <c r="G19" s="2">
        <v>46</v>
      </c>
      <c r="H19" s="49" t="s">
        <v>49</v>
      </c>
      <c r="I19" s="50"/>
      <c r="J19" s="8">
        <v>162</v>
      </c>
      <c r="K19" s="8">
        <v>410</v>
      </c>
      <c r="M19" s="2">
        <v>74</v>
      </c>
      <c r="N19" s="49" t="s">
        <v>76</v>
      </c>
      <c r="O19" s="50"/>
      <c r="P19" s="8">
        <v>44</v>
      </c>
      <c r="Q19" s="8">
        <v>132</v>
      </c>
      <c r="S19" s="2">
        <v>102</v>
      </c>
      <c r="T19" s="3" t="s">
        <v>107</v>
      </c>
      <c r="U19" s="8">
        <v>18</v>
      </c>
      <c r="V19" s="8">
        <v>61</v>
      </c>
    </row>
    <row r="20" spans="1:22" ht="14.25" customHeight="1">
      <c r="A20" s="2">
        <v>17</v>
      </c>
      <c r="B20" s="49" t="s">
        <v>18</v>
      </c>
      <c r="C20" s="50"/>
      <c r="D20" s="8">
        <v>147</v>
      </c>
      <c r="E20" s="8">
        <v>363</v>
      </c>
      <c r="G20" s="2">
        <v>47</v>
      </c>
      <c r="H20" s="49" t="s">
        <v>50</v>
      </c>
      <c r="I20" s="50"/>
      <c r="J20" s="8">
        <v>81</v>
      </c>
      <c r="K20" s="8">
        <v>221</v>
      </c>
      <c r="M20" s="2">
        <v>75</v>
      </c>
      <c r="N20" s="49" t="s">
        <v>77</v>
      </c>
      <c r="O20" s="50"/>
      <c r="P20" s="8">
        <v>23</v>
      </c>
      <c r="Q20" s="8">
        <v>76</v>
      </c>
      <c r="S20" s="2">
        <v>103</v>
      </c>
      <c r="T20" s="3" t="s">
        <v>108</v>
      </c>
      <c r="U20" s="8">
        <v>28</v>
      </c>
      <c r="V20" s="8">
        <v>99</v>
      </c>
    </row>
    <row r="21" spans="1:22" ht="14.25" customHeight="1">
      <c r="A21" s="2">
        <v>18</v>
      </c>
      <c r="B21" s="49" t="s">
        <v>19</v>
      </c>
      <c r="C21" s="50"/>
      <c r="D21" s="8">
        <v>82</v>
      </c>
      <c r="E21" s="8">
        <v>197</v>
      </c>
      <c r="G21" s="2">
        <v>48</v>
      </c>
      <c r="H21" s="49" t="s">
        <v>51</v>
      </c>
      <c r="I21" s="50"/>
      <c r="J21" s="8">
        <v>31</v>
      </c>
      <c r="K21" s="8">
        <v>73</v>
      </c>
      <c r="M21" s="2">
        <v>76</v>
      </c>
      <c r="N21" s="49" t="s">
        <v>78</v>
      </c>
      <c r="O21" s="50"/>
      <c r="P21" s="8">
        <v>45</v>
      </c>
      <c r="Q21" s="8">
        <v>144</v>
      </c>
      <c r="S21" s="2">
        <v>104</v>
      </c>
      <c r="T21" s="3" t="s">
        <v>109</v>
      </c>
      <c r="U21" s="8">
        <v>14</v>
      </c>
      <c r="V21" s="8">
        <v>44</v>
      </c>
    </row>
    <row r="22" spans="1:22" ht="14.25" customHeight="1">
      <c r="A22" s="2">
        <v>19</v>
      </c>
      <c r="B22" s="49" t="s">
        <v>20</v>
      </c>
      <c r="C22" s="50"/>
      <c r="D22" s="8">
        <v>145</v>
      </c>
      <c r="E22" s="8">
        <v>387</v>
      </c>
      <c r="G22" s="2">
        <v>49</v>
      </c>
      <c r="H22" s="49" t="s">
        <v>52</v>
      </c>
      <c r="I22" s="50"/>
      <c r="J22" s="8">
        <v>286</v>
      </c>
      <c r="K22" s="8">
        <v>742</v>
      </c>
      <c r="M22" s="2">
        <v>77</v>
      </c>
      <c r="N22" s="49" t="s">
        <v>79</v>
      </c>
      <c r="O22" s="50"/>
      <c r="P22" s="8">
        <v>63</v>
      </c>
      <c r="Q22" s="8">
        <v>222</v>
      </c>
      <c r="S22" s="20" t="s">
        <v>127</v>
      </c>
      <c r="T22" s="21" t="s">
        <v>110</v>
      </c>
      <c r="U22" s="22">
        <f>SUM(U16:U21)</f>
        <v>290</v>
      </c>
      <c r="V22" s="22">
        <f>SUM(V16:V21)</f>
        <v>708</v>
      </c>
    </row>
    <row r="23" spans="1:22" ht="14.25" customHeight="1">
      <c r="A23" s="2">
        <v>20</v>
      </c>
      <c r="B23" s="49" t="s">
        <v>21</v>
      </c>
      <c r="C23" s="50"/>
      <c r="D23" s="8">
        <v>148</v>
      </c>
      <c r="E23" s="8">
        <v>373</v>
      </c>
      <c r="G23" s="2">
        <v>50</v>
      </c>
      <c r="H23" s="49" t="s">
        <v>53</v>
      </c>
      <c r="I23" s="50"/>
      <c r="J23" s="8">
        <v>425</v>
      </c>
      <c r="K23" s="8">
        <v>1181</v>
      </c>
      <c r="M23" s="2">
        <v>78</v>
      </c>
      <c r="N23" s="49" t="s">
        <v>80</v>
      </c>
      <c r="O23" s="50"/>
      <c r="P23" s="8">
        <v>51</v>
      </c>
      <c r="Q23" s="8">
        <v>154</v>
      </c>
      <c r="S23" s="2"/>
      <c r="T23" s="3"/>
      <c r="U23" s="8"/>
      <c r="V23" s="8"/>
    </row>
    <row r="24" spans="1:22" ht="14.25" customHeight="1">
      <c r="A24" s="2">
        <v>21</v>
      </c>
      <c r="B24" s="49" t="s">
        <v>22</v>
      </c>
      <c r="C24" s="50"/>
      <c r="D24" s="8">
        <v>222</v>
      </c>
      <c r="E24" s="8">
        <v>504</v>
      </c>
      <c r="G24" s="2">
        <v>51</v>
      </c>
      <c r="H24" s="49" t="s">
        <v>54</v>
      </c>
      <c r="I24" s="50"/>
      <c r="J24" s="8">
        <v>55</v>
      </c>
      <c r="K24" s="8">
        <v>151</v>
      </c>
      <c r="M24" s="2">
        <v>79</v>
      </c>
      <c r="N24" s="49" t="s">
        <v>81</v>
      </c>
      <c r="O24" s="50"/>
      <c r="P24" s="8">
        <v>57</v>
      </c>
      <c r="Q24" s="8">
        <v>171</v>
      </c>
      <c r="S24" s="2">
        <v>105</v>
      </c>
      <c r="T24" s="3" t="s">
        <v>111</v>
      </c>
      <c r="U24" s="8">
        <v>55</v>
      </c>
      <c r="V24" s="8">
        <v>178</v>
      </c>
    </row>
    <row r="25" spans="1:22" ht="14.25" customHeight="1">
      <c r="A25" s="2">
        <v>22</v>
      </c>
      <c r="B25" s="49" t="s">
        <v>23</v>
      </c>
      <c r="C25" s="50"/>
      <c r="D25" s="8">
        <v>169</v>
      </c>
      <c r="E25" s="8">
        <v>446</v>
      </c>
      <c r="G25" s="2">
        <v>52</v>
      </c>
      <c r="H25" s="49" t="s">
        <v>55</v>
      </c>
      <c r="I25" s="50"/>
      <c r="J25" s="8">
        <v>125</v>
      </c>
      <c r="K25" s="8">
        <v>374</v>
      </c>
      <c r="M25" s="2">
        <v>80</v>
      </c>
      <c r="N25" s="49" t="s">
        <v>82</v>
      </c>
      <c r="O25" s="50"/>
      <c r="P25" s="8">
        <v>22</v>
      </c>
      <c r="Q25" s="8">
        <v>72</v>
      </c>
      <c r="S25" s="2">
        <v>106</v>
      </c>
      <c r="T25" s="3" t="s">
        <v>112</v>
      </c>
      <c r="U25" s="8">
        <v>83</v>
      </c>
      <c r="V25" s="8">
        <v>224</v>
      </c>
    </row>
    <row r="26" spans="1:22" ht="14.25" customHeight="1">
      <c r="A26" s="20" t="s">
        <v>128</v>
      </c>
      <c r="B26" s="41" t="s">
        <v>24</v>
      </c>
      <c r="C26" s="42"/>
      <c r="D26" s="22">
        <f>SUM(D4:D25)</f>
        <v>3109</v>
      </c>
      <c r="E26" s="22">
        <f>SUM(E4:E25)</f>
        <v>7132</v>
      </c>
      <c r="G26" s="2">
        <v>53</v>
      </c>
      <c r="H26" s="51" t="s">
        <v>56</v>
      </c>
      <c r="I26" s="52"/>
      <c r="J26" s="8">
        <v>79</v>
      </c>
      <c r="K26" s="8">
        <v>234</v>
      </c>
      <c r="M26" s="2">
        <v>81</v>
      </c>
      <c r="N26" s="49" t="s">
        <v>83</v>
      </c>
      <c r="O26" s="50"/>
      <c r="P26" s="8">
        <v>42</v>
      </c>
      <c r="Q26" s="8">
        <v>88</v>
      </c>
      <c r="S26" s="2">
        <v>107</v>
      </c>
      <c r="T26" s="3" t="s">
        <v>113</v>
      </c>
      <c r="U26" s="8">
        <v>38</v>
      </c>
      <c r="V26" s="8">
        <v>115</v>
      </c>
    </row>
    <row r="27" spans="1:22" ht="14.25" customHeight="1">
      <c r="A27" s="2"/>
      <c r="B27" s="49"/>
      <c r="C27" s="50"/>
      <c r="D27" s="8"/>
      <c r="E27" s="8"/>
      <c r="G27" s="2">
        <v>54</v>
      </c>
      <c r="H27" s="49" t="s">
        <v>57</v>
      </c>
      <c r="I27" s="50"/>
      <c r="J27" s="8">
        <v>25</v>
      </c>
      <c r="K27" s="8">
        <v>76</v>
      </c>
      <c r="M27" s="2">
        <v>82</v>
      </c>
      <c r="N27" s="49" t="s">
        <v>84</v>
      </c>
      <c r="O27" s="50"/>
      <c r="P27" s="8">
        <v>46</v>
      </c>
      <c r="Q27" s="8">
        <v>119</v>
      </c>
      <c r="S27" s="2">
        <v>108</v>
      </c>
      <c r="T27" s="3" t="s">
        <v>114</v>
      </c>
      <c r="U27" s="8">
        <v>46</v>
      </c>
      <c r="V27" s="8">
        <v>138</v>
      </c>
    </row>
    <row r="28" spans="1:22" ht="14.25" customHeight="1">
      <c r="A28" s="2">
        <v>23</v>
      </c>
      <c r="B28" s="49" t="s">
        <v>25</v>
      </c>
      <c r="C28" s="50"/>
      <c r="D28" s="8">
        <v>28</v>
      </c>
      <c r="E28" s="8">
        <v>96</v>
      </c>
      <c r="G28" s="20" t="s">
        <v>123</v>
      </c>
      <c r="H28" s="41" t="s">
        <v>58</v>
      </c>
      <c r="I28" s="42"/>
      <c r="J28" s="22">
        <f>SUM(J17:J27)</f>
        <v>1704</v>
      </c>
      <c r="K28" s="22">
        <f>SUM(K17:K27)</f>
        <v>4480</v>
      </c>
      <c r="M28" s="2">
        <v>83</v>
      </c>
      <c r="N28" s="49" t="s">
        <v>85</v>
      </c>
      <c r="O28" s="50"/>
      <c r="P28" s="8">
        <v>37</v>
      </c>
      <c r="Q28" s="8">
        <v>98</v>
      </c>
      <c r="S28" s="2">
        <v>109</v>
      </c>
      <c r="T28" s="3" t="s">
        <v>115</v>
      </c>
      <c r="U28" s="8">
        <v>34</v>
      </c>
      <c r="V28" s="8">
        <v>102</v>
      </c>
    </row>
    <row r="29" spans="1:22" ht="14.25" customHeight="1">
      <c r="A29" s="2">
        <v>24</v>
      </c>
      <c r="B29" s="49" t="s">
        <v>26</v>
      </c>
      <c r="C29" s="50"/>
      <c r="D29" s="8">
        <v>3</v>
      </c>
      <c r="E29" s="8">
        <v>3</v>
      </c>
      <c r="G29" s="2"/>
      <c r="H29" s="49"/>
      <c r="I29" s="50"/>
      <c r="J29" s="8"/>
      <c r="K29" s="8"/>
      <c r="M29" s="2">
        <v>84</v>
      </c>
      <c r="N29" s="49" t="s">
        <v>86</v>
      </c>
      <c r="O29" s="50"/>
      <c r="P29" s="8">
        <v>77</v>
      </c>
      <c r="Q29" s="8">
        <v>206</v>
      </c>
      <c r="S29" s="20" t="s">
        <v>129</v>
      </c>
      <c r="T29" s="21" t="s">
        <v>116</v>
      </c>
      <c r="U29" s="22">
        <f>SUM(U24:U28)</f>
        <v>256</v>
      </c>
      <c r="V29" s="22">
        <f>SUM(V24:V28)</f>
        <v>757</v>
      </c>
    </row>
    <row r="30" spans="1:17" ht="14.25" customHeight="1">
      <c r="A30" s="2">
        <v>25</v>
      </c>
      <c r="B30" s="49" t="s">
        <v>27</v>
      </c>
      <c r="C30" s="50"/>
      <c r="D30" s="8">
        <v>87</v>
      </c>
      <c r="E30" s="8">
        <v>247</v>
      </c>
      <c r="G30" s="2">
        <v>55</v>
      </c>
      <c r="H30" s="49" t="s">
        <v>59</v>
      </c>
      <c r="I30" s="50"/>
      <c r="J30" s="8">
        <v>134</v>
      </c>
      <c r="K30" s="8">
        <v>428</v>
      </c>
      <c r="M30" s="2">
        <v>85</v>
      </c>
      <c r="N30" s="49" t="s">
        <v>87</v>
      </c>
      <c r="O30" s="50"/>
      <c r="P30" s="8">
        <v>22</v>
      </c>
      <c r="Q30" s="8">
        <v>56</v>
      </c>
    </row>
    <row r="31" spans="1:17" ht="14.25" customHeight="1">
      <c r="A31" s="2">
        <v>26</v>
      </c>
      <c r="B31" s="49" t="s">
        <v>28</v>
      </c>
      <c r="C31" s="50"/>
      <c r="D31" s="8">
        <v>210</v>
      </c>
      <c r="E31" s="8">
        <v>530</v>
      </c>
      <c r="G31" s="2">
        <v>56</v>
      </c>
      <c r="H31" s="49" t="s">
        <v>60</v>
      </c>
      <c r="I31" s="50"/>
      <c r="J31" s="8">
        <v>61</v>
      </c>
      <c r="K31" s="8">
        <v>176</v>
      </c>
      <c r="M31" s="20" t="s">
        <v>130</v>
      </c>
      <c r="N31" s="41" t="s">
        <v>88</v>
      </c>
      <c r="O31" s="42"/>
      <c r="P31" s="22">
        <f>SUM(P17:P30)</f>
        <v>687</v>
      </c>
      <c r="Q31" s="22">
        <f>SUM(Q17:Q30)</f>
        <v>2011</v>
      </c>
    </row>
    <row r="32" spans="1:21" ht="14.25" customHeight="1">
      <c r="A32" s="2">
        <v>27</v>
      </c>
      <c r="B32" s="49" t="s">
        <v>29</v>
      </c>
      <c r="C32" s="50"/>
      <c r="D32" s="8">
        <v>96</v>
      </c>
      <c r="E32" s="8">
        <v>294</v>
      </c>
      <c r="G32" s="2">
        <v>57</v>
      </c>
      <c r="H32" s="49" t="s">
        <v>61</v>
      </c>
      <c r="I32" s="50"/>
      <c r="J32" s="8">
        <v>26</v>
      </c>
      <c r="K32" s="8">
        <v>89</v>
      </c>
      <c r="M32" s="2"/>
      <c r="N32" s="49"/>
      <c r="O32" s="50"/>
      <c r="P32" s="8"/>
      <c r="Q32" s="8"/>
      <c r="U32" s="12"/>
    </row>
    <row r="33" spans="1:17" ht="14.25" customHeight="1">
      <c r="A33" s="2">
        <v>28</v>
      </c>
      <c r="B33" s="49" t="s">
        <v>30</v>
      </c>
      <c r="C33" s="50"/>
      <c r="D33" s="8">
        <v>146</v>
      </c>
      <c r="E33" s="8">
        <v>384</v>
      </c>
      <c r="G33" s="2">
        <v>58</v>
      </c>
      <c r="H33" s="49" t="s">
        <v>62</v>
      </c>
      <c r="I33" s="50"/>
      <c r="J33" s="8">
        <v>120</v>
      </c>
      <c r="K33" s="8">
        <v>217</v>
      </c>
      <c r="M33" s="2">
        <v>86</v>
      </c>
      <c r="N33" s="49" t="s">
        <v>89</v>
      </c>
      <c r="O33" s="50"/>
      <c r="P33" s="8">
        <v>152</v>
      </c>
      <c r="Q33" s="8">
        <v>412</v>
      </c>
    </row>
    <row r="34" spans="1:17" ht="14.25" customHeight="1">
      <c r="A34" s="2">
        <v>29</v>
      </c>
      <c r="B34" s="49" t="s">
        <v>31</v>
      </c>
      <c r="C34" s="50"/>
      <c r="D34" s="8">
        <v>52</v>
      </c>
      <c r="E34" s="8">
        <v>137</v>
      </c>
      <c r="G34" s="2">
        <v>59</v>
      </c>
      <c r="H34" s="49" t="s">
        <v>63</v>
      </c>
      <c r="I34" s="50"/>
      <c r="J34" s="8">
        <v>63</v>
      </c>
      <c r="K34" s="8">
        <v>205</v>
      </c>
      <c r="M34" s="2">
        <v>87</v>
      </c>
      <c r="N34" s="49" t="s">
        <v>90</v>
      </c>
      <c r="O34" s="50"/>
      <c r="P34" s="8">
        <v>677</v>
      </c>
      <c r="Q34" s="8">
        <v>1778</v>
      </c>
    </row>
    <row r="35" spans="1:17" ht="14.25" customHeight="1">
      <c r="A35" s="2">
        <v>30</v>
      </c>
      <c r="B35" s="49" t="s">
        <v>32</v>
      </c>
      <c r="C35" s="50"/>
      <c r="D35" s="8">
        <v>6</v>
      </c>
      <c r="E35" s="8">
        <v>21</v>
      </c>
      <c r="G35" s="2">
        <v>60</v>
      </c>
      <c r="H35" s="49" t="s">
        <v>64</v>
      </c>
      <c r="I35" s="50"/>
      <c r="J35" s="8">
        <v>12</v>
      </c>
      <c r="K35" s="8">
        <v>37</v>
      </c>
      <c r="M35" s="2">
        <v>88</v>
      </c>
      <c r="N35" s="49" t="s">
        <v>91</v>
      </c>
      <c r="O35" s="50"/>
      <c r="P35" s="8">
        <v>16</v>
      </c>
      <c r="Q35" s="8">
        <v>39</v>
      </c>
    </row>
    <row r="36" spans="1:17" ht="14.25" customHeight="1">
      <c r="A36" s="2">
        <v>31</v>
      </c>
      <c r="B36" s="49" t="s">
        <v>33</v>
      </c>
      <c r="C36" s="50"/>
      <c r="D36" s="8">
        <v>130</v>
      </c>
      <c r="E36" s="8">
        <v>334</v>
      </c>
      <c r="G36" s="2">
        <v>61</v>
      </c>
      <c r="H36" s="49" t="s">
        <v>65</v>
      </c>
      <c r="I36" s="50"/>
      <c r="J36" s="8">
        <v>174</v>
      </c>
      <c r="K36" s="8">
        <v>487</v>
      </c>
      <c r="M36" s="2">
        <v>89</v>
      </c>
      <c r="N36" s="49" t="s">
        <v>92</v>
      </c>
      <c r="O36" s="50"/>
      <c r="P36" s="8">
        <v>24</v>
      </c>
      <c r="Q36" s="8">
        <v>77</v>
      </c>
    </row>
    <row r="37" spans="1:17" ht="14.25" customHeight="1">
      <c r="A37" s="2">
        <v>32</v>
      </c>
      <c r="B37" s="49" t="s">
        <v>34</v>
      </c>
      <c r="C37" s="50"/>
      <c r="D37" s="8">
        <v>52</v>
      </c>
      <c r="E37" s="8">
        <v>149</v>
      </c>
      <c r="G37" s="2">
        <v>62</v>
      </c>
      <c r="H37" s="49" t="s">
        <v>66</v>
      </c>
      <c r="I37" s="50"/>
      <c r="J37" s="8">
        <v>360</v>
      </c>
      <c r="K37" s="8">
        <v>851</v>
      </c>
      <c r="M37" s="2">
        <v>90</v>
      </c>
      <c r="N37" s="49" t="s">
        <v>93</v>
      </c>
      <c r="O37" s="50"/>
      <c r="P37" s="8">
        <v>199</v>
      </c>
      <c r="Q37" s="8">
        <v>536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53" t="s">
        <v>117</v>
      </c>
      <c r="C40" s="54"/>
      <c r="D40" s="31" t="s">
        <v>1</v>
      </c>
      <c r="E40" s="31" t="s">
        <v>118</v>
      </c>
      <c r="F40" s="1"/>
      <c r="G40" s="30" t="s">
        <v>202</v>
      </c>
      <c r="H40" s="53" t="s">
        <v>117</v>
      </c>
      <c r="I40" s="54"/>
      <c r="J40" s="31" t="s">
        <v>1</v>
      </c>
      <c r="K40" s="31" t="s">
        <v>118</v>
      </c>
      <c r="L40" s="1"/>
      <c r="M40" s="30" t="s">
        <v>202</v>
      </c>
      <c r="N40" s="53" t="s">
        <v>117</v>
      </c>
      <c r="O40" s="54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300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8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15</v>
      </c>
      <c r="E42" s="10">
        <v>65</v>
      </c>
      <c r="F42" s="7"/>
      <c r="G42" s="4">
        <v>139</v>
      </c>
      <c r="H42" s="23" t="s">
        <v>175</v>
      </c>
      <c r="I42" s="24" t="s">
        <v>161</v>
      </c>
      <c r="J42" s="10">
        <v>49</v>
      </c>
      <c r="K42" s="10">
        <v>93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20</v>
      </c>
      <c r="E43" s="10">
        <v>94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13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49</v>
      </c>
      <c r="E44" s="10">
        <v>174</v>
      </c>
      <c r="F44" s="7"/>
      <c r="G44" s="4">
        <v>141</v>
      </c>
      <c r="H44" s="23" t="s">
        <v>175</v>
      </c>
      <c r="I44" s="24" t="s">
        <v>163</v>
      </c>
      <c r="J44" s="10">
        <v>26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23</v>
      </c>
      <c r="K45" s="10">
        <v>37</v>
      </c>
      <c r="L45" s="7"/>
      <c r="M45" s="20" t="s">
        <v>123</v>
      </c>
      <c r="N45" s="41" t="s">
        <v>199</v>
      </c>
      <c r="O45" s="42"/>
      <c r="P45" s="22">
        <f>SUM(P41:P44)</f>
        <v>73</v>
      </c>
      <c r="Q45" s="22">
        <f>SUM(Q41:Q44)</f>
        <v>157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75</v>
      </c>
      <c r="F46" s="7"/>
      <c r="G46" s="4">
        <v>143</v>
      </c>
      <c r="H46" s="23" t="s">
        <v>175</v>
      </c>
      <c r="I46" s="24" t="s">
        <v>165</v>
      </c>
      <c r="J46" s="10">
        <v>30</v>
      </c>
      <c r="K46" s="10">
        <v>66</v>
      </c>
      <c r="L46" s="7"/>
      <c r="M46" s="2"/>
      <c r="N46" s="39"/>
      <c r="O46" s="40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150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43</v>
      </c>
      <c r="L47" s="7"/>
      <c r="M47" s="4">
        <v>156</v>
      </c>
      <c r="N47" s="23" t="s">
        <v>176</v>
      </c>
      <c r="O47" s="24" t="s">
        <v>177</v>
      </c>
      <c r="P47" s="10">
        <v>36</v>
      </c>
      <c r="Q47" s="10">
        <v>62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41" t="s">
        <v>196</v>
      </c>
      <c r="C48" s="42"/>
      <c r="D48" s="22">
        <f>SUM(D41:D47)</f>
        <v>294</v>
      </c>
      <c r="E48" s="22">
        <f>SUM(E41:E47)</f>
        <v>1113</v>
      </c>
      <c r="F48" s="7"/>
      <c r="G48" s="4">
        <v>145</v>
      </c>
      <c r="H48" s="23" t="s">
        <v>175</v>
      </c>
      <c r="I48" s="24" t="s">
        <v>168</v>
      </c>
      <c r="J48" s="10">
        <v>39</v>
      </c>
      <c r="K48" s="10">
        <v>99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44</v>
      </c>
      <c r="R48" s="7"/>
      <c r="S48" s="14"/>
      <c r="T48" s="15"/>
      <c r="U48" s="15"/>
      <c r="V48" s="16"/>
    </row>
    <row r="49" spans="1:21" ht="14.25" customHeight="1">
      <c r="A49" s="2"/>
      <c r="B49" s="39"/>
      <c r="C49" s="40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118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92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49</v>
      </c>
      <c r="L50" s="7"/>
      <c r="M50" s="4">
        <v>159</v>
      </c>
      <c r="N50" s="23" t="s">
        <v>175</v>
      </c>
      <c r="O50" s="24" t="s">
        <v>183</v>
      </c>
      <c r="P50" s="10">
        <v>45</v>
      </c>
      <c r="Q50" s="10">
        <v>83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21</v>
      </c>
      <c r="E51" s="10">
        <v>37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30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17</v>
      </c>
      <c r="E52" s="10">
        <v>47</v>
      </c>
      <c r="F52" s="7"/>
      <c r="G52" s="4">
        <v>149</v>
      </c>
      <c r="H52" s="23" t="s">
        <v>175</v>
      </c>
      <c r="I52" s="24" t="s">
        <v>171</v>
      </c>
      <c r="J52" s="10">
        <v>14</v>
      </c>
      <c r="K52" s="10">
        <v>27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25</v>
      </c>
      <c r="E53" s="10">
        <v>60</v>
      </c>
      <c r="F53" s="7"/>
      <c r="G53" s="4">
        <v>150</v>
      </c>
      <c r="H53" s="23" t="s">
        <v>175</v>
      </c>
      <c r="I53" s="24" t="s">
        <v>172</v>
      </c>
      <c r="J53" s="8">
        <v>15</v>
      </c>
      <c r="K53" s="8">
        <v>26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13</v>
      </c>
      <c r="E54" s="10">
        <v>27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25</v>
      </c>
      <c r="L54" s="7"/>
      <c r="M54" s="4">
        <v>163</v>
      </c>
      <c r="N54" s="23" t="s">
        <v>175</v>
      </c>
      <c r="O54" s="24" t="s">
        <v>181</v>
      </c>
      <c r="P54" s="10">
        <v>13</v>
      </c>
      <c r="Q54" s="10">
        <v>25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41" t="s">
        <v>195</v>
      </c>
      <c r="I55" s="42"/>
      <c r="J55" s="22">
        <f>SUM(D72:D74,J41:J54)</f>
        <v>398</v>
      </c>
      <c r="K55" s="22">
        <f>SUM(E72:E74,K41:K54)</f>
        <v>828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41" t="s">
        <v>197</v>
      </c>
      <c r="C57" s="42"/>
      <c r="D57" s="22">
        <f>SUM(D50:D56)</f>
        <v>124</v>
      </c>
      <c r="E57" s="22">
        <f>SUM(E50:E56)</f>
        <v>301</v>
      </c>
      <c r="F57" s="7"/>
      <c r="G57" s="14"/>
      <c r="H57" s="15"/>
      <c r="I57" s="15"/>
      <c r="J57" s="16"/>
      <c r="K57" s="16"/>
      <c r="L57" s="7"/>
      <c r="M57" s="20" t="s">
        <v>123</v>
      </c>
      <c r="N57" s="41" t="s">
        <v>200</v>
      </c>
      <c r="O57" s="42"/>
      <c r="P57" s="22">
        <f>SUM(P47:P56)</f>
        <v>145</v>
      </c>
      <c r="Q57" s="22">
        <f>SUM(Q47:Q56)</f>
        <v>289</v>
      </c>
      <c r="R57" s="7"/>
      <c r="S57" s="14"/>
      <c r="T57" s="15"/>
      <c r="U57" s="15"/>
      <c r="V57" s="16"/>
    </row>
    <row r="58" spans="1:22" ht="14.25" customHeight="1">
      <c r="A58" s="2"/>
      <c r="B58" s="39"/>
      <c r="C58" s="40"/>
      <c r="D58" s="8"/>
      <c r="E58" s="8"/>
      <c r="F58" s="7"/>
      <c r="G58" s="14"/>
      <c r="H58" s="15"/>
      <c r="I58" s="15"/>
      <c r="J58" s="16"/>
      <c r="K58" s="16"/>
      <c r="L58" s="7"/>
      <c r="M58" s="2"/>
      <c r="N58" s="39"/>
      <c r="O58" s="40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40</v>
      </c>
      <c r="E59" s="10">
        <v>138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8</v>
      </c>
      <c r="Q59" s="10"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20</v>
      </c>
      <c r="E60" s="10">
        <v>55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70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15</v>
      </c>
      <c r="Q62" s="10">
        <v>21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54</v>
      </c>
      <c r="E63" s="10">
        <v>213</v>
      </c>
      <c r="F63" s="7"/>
      <c r="G63" s="14"/>
      <c r="H63" s="15"/>
      <c r="I63" s="15"/>
      <c r="J63" s="16"/>
      <c r="K63" s="16"/>
      <c r="L63" s="7"/>
      <c r="M63" s="20" t="s">
        <v>130</v>
      </c>
      <c r="N63" s="41" t="s">
        <v>201</v>
      </c>
      <c r="O63" s="42"/>
      <c r="P63" s="22">
        <f>SUM(P59:P62)</f>
        <v>42</v>
      </c>
      <c r="Q63" s="22">
        <f>SUM(Q59:Q62)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66</v>
      </c>
      <c r="E64" s="10">
        <v>171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14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162</v>
      </c>
      <c r="F66" s="7"/>
      <c r="G66" s="14"/>
      <c r="H66" s="43"/>
      <c r="I66" s="43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3"/>
      <c r="I67" s="43"/>
      <c r="J67" s="16"/>
      <c r="K67" s="16"/>
      <c r="L67" s="7"/>
      <c r="M67" s="58"/>
      <c r="N67" s="46" t="s">
        <v>131</v>
      </c>
      <c r="O67" s="47"/>
      <c r="P67" s="56">
        <f>SUM(D26,J15,J28,P8,P15,P31,U8,U14,U22,U29,D48,D57,D70,J55,P45,P57,P63)</f>
        <v>13686</v>
      </c>
      <c r="Q67" s="56">
        <f>SUM(E26,K15,K28,Q8,Q15,Q31,V8,V14,V22,V29,E48,E57,E70,K55,Q45,Q57,Q63)</f>
        <v>36217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101</v>
      </c>
      <c r="F68" s="7"/>
      <c r="G68" s="14"/>
      <c r="H68" s="43"/>
      <c r="I68" s="43"/>
      <c r="J68" s="16"/>
      <c r="K68" s="16"/>
      <c r="L68" s="7"/>
      <c r="M68" s="59"/>
      <c r="N68" s="60"/>
      <c r="O68" s="61"/>
      <c r="P68" s="57"/>
      <c r="Q68" s="57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35</v>
      </c>
      <c r="E69" s="10">
        <v>133</v>
      </c>
      <c r="F69" s="7"/>
      <c r="G69" s="14"/>
      <c r="H69" s="15"/>
      <c r="I69" s="15"/>
      <c r="J69" s="16"/>
      <c r="K69" s="16"/>
      <c r="L69" s="7"/>
      <c r="M69" s="32"/>
      <c r="N69" s="46" t="s">
        <v>227</v>
      </c>
      <c r="O69" s="47"/>
      <c r="P69" s="34">
        <f>SUM(D26+J15,J28,P8+P15,P31,U8,U14,U22,U29)</f>
        <v>12236</v>
      </c>
      <c r="Q69" s="34">
        <f>SUM(E26+K15,K28,Q8+Q15,Q31,V8,V14,V22,V29)</f>
        <v>32293</v>
      </c>
      <c r="R69" s="7"/>
      <c r="S69" s="44"/>
      <c r="T69" s="45"/>
      <c r="U69" s="48"/>
      <c r="V69" s="48"/>
      <c r="W69" s="25"/>
    </row>
    <row r="70" spans="1:23" ht="14.25" customHeight="1">
      <c r="A70" s="20" t="s">
        <v>128</v>
      </c>
      <c r="B70" s="41" t="s">
        <v>198</v>
      </c>
      <c r="C70" s="42"/>
      <c r="D70" s="22">
        <f>SUM(D59:D69)</f>
        <v>374</v>
      </c>
      <c r="E70" s="22">
        <f>SUM(E59:E69)</f>
        <v>1166</v>
      </c>
      <c r="F70" s="7"/>
      <c r="G70" s="14"/>
      <c r="H70" s="15"/>
      <c r="I70" s="15"/>
      <c r="J70" s="16"/>
      <c r="K70" s="16"/>
      <c r="L70" s="7"/>
      <c r="M70" s="37" t="s">
        <v>230</v>
      </c>
      <c r="N70" s="62" t="s">
        <v>228</v>
      </c>
      <c r="O70" s="63"/>
      <c r="P70" s="38">
        <f>SUM(D48+D57,D70,J55)</f>
        <v>1190</v>
      </c>
      <c r="Q70" s="35">
        <f>SUM(E48+E57,E70,K55)</f>
        <v>3408</v>
      </c>
      <c r="R70" s="7"/>
      <c r="S70" s="44"/>
      <c r="T70" s="45"/>
      <c r="U70" s="48"/>
      <c r="V70" s="48"/>
      <c r="W70" s="25"/>
    </row>
    <row r="71" spans="1:22" ht="14.25" customHeight="1">
      <c r="A71" s="2"/>
      <c r="B71" s="39"/>
      <c r="C71" s="40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60" t="s">
        <v>229</v>
      </c>
      <c r="O71" s="61"/>
      <c r="P71" s="36">
        <f>SUM(P45+P57,P63)</f>
        <v>260</v>
      </c>
      <c r="Q71" s="36">
        <f>SUM(Q45+Q57,Q63)</f>
        <v>516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19</v>
      </c>
      <c r="E73" s="10">
        <v>43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51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N71:O71"/>
    <mergeCell ref="N70:O70"/>
    <mergeCell ref="H68:I68"/>
    <mergeCell ref="H66:I66"/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46">
      <selection activeCell="M71" sqref="M7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55" t="s">
        <v>226</v>
      </c>
      <c r="B2" s="55"/>
      <c r="C2" s="55"/>
    </row>
    <row r="3" spans="1:22" s="1" customFormat="1" ht="14.25" customHeight="1">
      <c r="A3" s="30" t="s">
        <v>203</v>
      </c>
      <c r="B3" s="53" t="s">
        <v>117</v>
      </c>
      <c r="C3" s="54"/>
      <c r="D3" s="31" t="s">
        <v>1</v>
      </c>
      <c r="E3" s="31" t="s">
        <v>118</v>
      </c>
      <c r="G3" s="30" t="s">
        <v>204</v>
      </c>
      <c r="H3" s="53" t="s">
        <v>117</v>
      </c>
      <c r="I3" s="54"/>
      <c r="J3" s="31" t="s">
        <v>1</v>
      </c>
      <c r="K3" s="31" t="s">
        <v>118</v>
      </c>
      <c r="M3" s="30" t="s">
        <v>204</v>
      </c>
      <c r="N3" s="53" t="s">
        <v>117</v>
      </c>
      <c r="O3" s="54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9" t="s">
        <v>2</v>
      </c>
      <c r="C4" s="50"/>
      <c r="D4" s="8">
        <v>2</v>
      </c>
      <c r="E4" s="8">
        <v>4</v>
      </c>
      <c r="G4" s="2">
        <v>33</v>
      </c>
      <c r="H4" s="49" t="s">
        <v>35</v>
      </c>
      <c r="I4" s="50"/>
      <c r="J4" s="8"/>
      <c r="K4" s="8"/>
      <c r="M4" s="2">
        <v>63</v>
      </c>
      <c r="N4" s="49" t="s">
        <v>119</v>
      </c>
      <c r="O4" s="50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9" t="s">
        <v>3</v>
      </c>
      <c r="C5" s="50"/>
      <c r="D5" s="8">
        <v>0</v>
      </c>
      <c r="E5" s="8">
        <v>2</v>
      </c>
      <c r="G5" s="2">
        <v>34</v>
      </c>
      <c r="H5" s="49" t="s">
        <v>36</v>
      </c>
      <c r="I5" s="50"/>
      <c r="J5" s="8"/>
      <c r="K5" s="8"/>
      <c r="M5" s="2">
        <v>64</v>
      </c>
      <c r="N5" s="49" t="s">
        <v>120</v>
      </c>
      <c r="O5" s="50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9" t="s">
        <v>4</v>
      </c>
      <c r="C6" s="50"/>
      <c r="D6" s="8">
        <v>1</v>
      </c>
      <c r="E6" s="8">
        <v>1</v>
      </c>
      <c r="G6" s="2">
        <v>35</v>
      </c>
      <c r="H6" s="49" t="s">
        <v>37</v>
      </c>
      <c r="I6" s="50"/>
      <c r="J6" s="8">
        <v>1</v>
      </c>
      <c r="K6" s="8">
        <v>2</v>
      </c>
      <c r="M6" s="2">
        <v>65</v>
      </c>
      <c r="N6" s="49" t="s">
        <v>121</v>
      </c>
      <c r="O6" s="50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9" t="s">
        <v>5</v>
      </c>
      <c r="C7" s="50"/>
      <c r="D7" s="8"/>
      <c r="E7" s="8"/>
      <c r="G7" s="2">
        <v>36</v>
      </c>
      <c r="H7" s="49" t="s">
        <v>38</v>
      </c>
      <c r="I7" s="50"/>
      <c r="J7" s="8"/>
      <c r="K7" s="8"/>
      <c r="M7" s="2">
        <v>66</v>
      </c>
      <c r="N7" s="49" t="s">
        <v>122</v>
      </c>
      <c r="O7" s="50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9" t="s">
        <v>6</v>
      </c>
      <c r="C8" s="50"/>
      <c r="D8" s="8">
        <v>1</v>
      </c>
      <c r="E8" s="8">
        <v>1</v>
      </c>
      <c r="G8" s="2">
        <v>37</v>
      </c>
      <c r="H8" s="49" t="s">
        <v>39</v>
      </c>
      <c r="I8" s="50"/>
      <c r="J8" s="8"/>
      <c r="K8" s="8"/>
      <c r="M8" s="20" t="s">
        <v>205</v>
      </c>
      <c r="N8" s="41" t="s">
        <v>67</v>
      </c>
      <c r="O8" s="42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49</v>
      </c>
      <c r="V8" s="22">
        <f>SUM(Q33:Q37,V4:V7)</f>
        <v>60</v>
      </c>
    </row>
    <row r="9" spans="1:22" ht="14.25" customHeight="1">
      <c r="A9" s="2">
        <v>6</v>
      </c>
      <c r="B9" s="49" t="s">
        <v>7</v>
      </c>
      <c r="C9" s="50"/>
      <c r="D9" s="8">
        <v>0</v>
      </c>
      <c r="E9" s="8">
        <v>4</v>
      </c>
      <c r="G9" s="2">
        <v>38</v>
      </c>
      <c r="H9" s="49" t="s">
        <v>40</v>
      </c>
      <c r="I9" s="50"/>
      <c r="J9" s="8"/>
      <c r="K9" s="8"/>
      <c r="M9" s="2"/>
      <c r="N9" s="49"/>
      <c r="O9" s="50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9" t="s">
        <v>8</v>
      </c>
      <c r="C10" s="50"/>
      <c r="D10" s="8">
        <v>2</v>
      </c>
      <c r="E10" s="8">
        <v>3</v>
      </c>
      <c r="G10" s="2">
        <v>39</v>
      </c>
      <c r="H10" s="49" t="s">
        <v>41</v>
      </c>
      <c r="I10" s="50"/>
      <c r="J10" s="8"/>
      <c r="K10" s="8"/>
      <c r="M10" s="2">
        <v>67</v>
      </c>
      <c r="N10" s="49" t="s">
        <v>68</v>
      </c>
      <c r="O10" s="50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9" t="s">
        <v>9</v>
      </c>
      <c r="C11" s="50"/>
      <c r="D11" s="8"/>
      <c r="E11" s="8"/>
      <c r="G11" s="2">
        <v>40</v>
      </c>
      <c r="H11" s="49" t="s">
        <v>42</v>
      </c>
      <c r="I11" s="50"/>
      <c r="J11" s="8"/>
      <c r="K11" s="8"/>
      <c r="M11" s="2">
        <v>68</v>
      </c>
      <c r="N11" s="49" t="s">
        <v>69</v>
      </c>
      <c r="O11" s="50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9" t="s">
        <v>10</v>
      </c>
      <c r="C12" s="50"/>
      <c r="D12" s="8"/>
      <c r="E12" s="8"/>
      <c r="G12" s="2">
        <v>41</v>
      </c>
      <c r="H12" s="49" t="s">
        <v>43</v>
      </c>
      <c r="I12" s="50"/>
      <c r="J12" s="8"/>
      <c r="K12" s="8">
        <v>5</v>
      </c>
      <c r="M12" s="2">
        <v>69</v>
      </c>
      <c r="N12" s="49" t="s">
        <v>70</v>
      </c>
      <c r="O12" s="50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9" t="s">
        <v>11</v>
      </c>
      <c r="C13" s="50"/>
      <c r="D13" s="8">
        <v>3</v>
      </c>
      <c r="E13" s="8">
        <v>3</v>
      </c>
      <c r="G13" s="2">
        <v>42</v>
      </c>
      <c r="H13" s="49" t="s">
        <v>44</v>
      </c>
      <c r="I13" s="50"/>
      <c r="J13" s="8"/>
      <c r="K13" s="8">
        <v>2</v>
      </c>
      <c r="M13" s="2">
        <v>70</v>
      </c>
      <c r="N13" s="49" t="s">
        <v>71</v>
      </c>
      <c r="O13" s="50"/>
      <c r="P13" s="8">
        <v>1</v>
      </c>
      <c r="Q13" s="8">
        <v>6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9" t="s">
        <v>12</v>
      </c>
      <c r="C14" s="50"/>
      <c r="D14" s="8"/>
      <c r="E14" s="8"/>
      <c r="G14" s="2">
        <v>43</v>
      </c>
      <c r="H14" s="49" t="s">
        <v>45</v>
      </c>
      <c r="I14" s="50"/>
      <c r="J14" s="8"/>
      <c r="K14" s="8"/>
      <c r="M14" s="2">
        <v>71</v>
      </c>
      <c r="N14" s="49" t="s">
        <v>72</v>
      </c>
      <c r="O14" s="50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9" t="s">
        <v>13</v>
      </c>
      <c r="C15" s="50"/>
      <c r="D15" s="8"/>
      <c r="E15" s="8"/>
      <c r="G15" s="20" t="s">
        <v>206</v>
      </c>
      <c r="H15" s="41" t="s">
        <v>46</v>
      </c>
      <c r="I15" s="42"/>
      <c r="J15" s="22">
        <f>SUM(D28:D37,J4:J14)</f>
        <v>3</v>
      </c>
      <c r="K15" s="22">
        <f>SUM(E28:E37,K4:K14)</f>
        <v>16</v>
      </c>
      <c r="M15" s="20" t="s">
        <v>129</v>
      </c>
      <c r="N15" s="41" t="s">
        <v>73</v>
      </c>
      <c r="O15" s="42"/>
      <c r="P15" s="22">
        <f>SUM(P10:P14)</f>
        <v>3</v>
      </c>
      <c r="Q15" s="22">
        <f>SUM(Q10:Q14)</f>
        <v>12</v>
      </c>
      <c r="S15" s="2"/>
      <c r="T15" s="3"/>
      <c r="U15" s="8"/>
      <c r="V15" s="8"/>
    </row>
    <row r="16" spans="1:22" ht="14.25" customHeight="1">
      <c r="A16" s="2">
        <v>13</v>
      </c>
      <c r="B16" s="49" t="s">
        <v>14</v>
      </c>
      <c r="C16" s="50"/>
      <c r="D16" s="8">
        <v>3</v>
      </c>
      <c r="E16" s="8">
        <v>6</v>
      </c>
      <c r="G16" s="2"/>
      <c r="H16" s="49"/>
      <c r="I16" s="50"/>
      <c r="J16" s="8"/>
      <c r="K16" s="8"/>
      <c r="M16" s="2"/>
      <c r="N16" s="49"/>
      <c r="O16" s="50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49" t="s">
        <v>15</v>
      </c>
      <c r="C17" s="50"/>
      <c r="D17" s="8"/>
      <c r="E17" s="8"/>
      <c r="G17" s="2">
        <v>44</v>
      </c>
      <c r="H17" s="49" t="s">
        <v>47</v>
      </c>
      <c r="I17" s="50"/>
      <c r="J17" s="8">
        <v>1</v>
      </c>
      <c r="K17" s="8">
        <v>2</v>
      </c>
      <c r="M17" s="2">
        <v>72</v>
      </c>
      <c r="N17" s="49" t="s">
        <v>74</v>
      </c>
      <c r="O17" s="50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9" t="s">
        <v>16</v>
      </c>
      <c r="C18" s="50"/>
      <c r="D18" s="8"/>
      <c r="E18" s="8"/>
      <c r="G18" s="2">
        <v>45</v>
      </c>
      <c r="H18" s="49" t="s">
        <v>48</v>
      </c>
      <c r="I18" s="50"/>
      <c r="J18" s="8">
        <v>1</v>
      </c>
      <c r="K18" s="8">
        <v>4</v>
      </c>
      <c r="M18" s="2">
        <v>73</v>
      </c>
      <c r="N18" s="49" t="s">
        <v>75</v>
      </c>
      <c r="O18" s="50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9" t="s">
        <v>17</v>
      </c>
      <c r="C19" s="50"/>
      <c r="D19" s="8">
        <v>3</v>
      </c>
      <c r="E19" s="8">
        <v>6</v>
      </c>
      <c r="G19" s="2">
        <v>46</v>
      </c>
      <c r="H19" s="49" t="s">
        <v>49</v>
      </c>
      <c r="I19" s="50"/>
      <c r="J19" s="8"/>
      <c r="K19" s="8">
        <v>2</v>
      </c>
      <c r="M19" s="2">
        <v>74</v>
      </c>
      <c r="N19" s="49" t="s">
        <v>76</v>
      </c>
      <c r="O19" s="50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9" t="s">
        <v>18</v>
      </c>
      <c r="C20" s="50"/>
      <c r="D20" s="8">
        <v>1</v>
      </c>
      <c r="E20" s="8">
        <v>1</v>
      </c>
      <c r="G20" s="2">
        <v>47</v>
      </c>
      <c r="H20" s="49" t="s">
        <v>50</v>
      </c>
      <c r="I20" s="50"/>
      <c r="J20" s="8">
        <v>4</v>
      </c>
      <c r="K20" s="8">
        <v>4</v>
      </c>
      <c r="M20" s="2">
        <v>75</v>
      </c>
      <c r="N20" s="49" t="s">
        <v>77</v>
      </c>
      <c r="O20" s="50"/>
      <c r="P20" s="8"/>
      <c r="Q20" s="8">
        <v>1</v>
      </c>
      <c r="S20" s="2">
        <v>103</v>
      </c>
      <c r="T20" s="3" t="s">
        <v>108</v>
      </c>
      <c r="U20" s="8"/>
      <c r="V20" s="8"/>
    </row>
    <row r="21" spans="1:22" ht="14.25" customHeight="1">
      <c r="A21" s="2">
        <v>18</v>
      </c>
      <c r="B21" s="49" t="s">
        <v>19</v>
      </c>
      <c r="C21" s="50"/>
      <c r="D21" s="8"/>
      <c r="E21" s="8"/>
      <c r="G21" s="2">
        <v>48</v>
      </c>
      <c r="H21" s="49" t="s">
        <v>51</v>
      </c>
      <c r="I21" s="50"/>
      <c r="J21" s="8"/>
      <c r="K21" s="8"/>
      <c r="M21" s="2">
        <v>76</v>
      </c>
      <c r="N21" s="49" t="s">
        <v>78</v>
      </c>
      <c r="O21" s="50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9" t="s">
        <v>20</v>
      </c>
      <c r="C22" s="50"/>
      <c r="D22" s="8">
        <v>1</v>
      </c>
      <c r="E22" s="8">
        <v>1</v>
      </c>
      <c r="G22" s="2">
        <v>49</v>
      </c>
      <c r="H22" s="49" t="s">
        <v>52</v>
      </c>
      <c r="I22" s="50"/>
      <c r="J22" s="8">
        <v>4</v>
      </c>
      <c r="K22" s="8">
        <v>2</v>
      </c>
      <c r="M22" s="2">
        <v>77</v>
      </c>
      <c r="N22" s="49" t="s">
        <v>79</v>
      </c>
      <c r="O22" s="50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3</v>
      </c>
    </row>
    <row r="23" spans="1:22" ht="14.25" customHeight="1">
      <c r="A23" s="2">
        <v>20</v>
      </c>
      <c r="B23" s="49" t="s">
        <v>21</v>
      </c>
      <c r="C23" s="50"/>
      <c r="D23" s="8">
        <v>23</v>
      </c>
      <c r="E23" s="8">
        <v>26</v>
      </c>
      <c r="G23" s="2">
        <v>50</v>
      </c>
      <c r="H23" s="49" t="s">
        <v>53</v>
      </c>
      <c r="I23" s="50"/>
      <c r="J23" s="8">
        <v>1</v>
      </c>
      <c r="K23" s="8">
        <v>2</v>
      </c>
      <c r="M23" s="2">
        <v>78</v>
      </c>
      <c r="N23" s="49" t="s">
        <v>80</v>
      </c>
      <c r="O23" s="50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9" t="s">
        <v>22</v>
      </c>
      <c r="C24" s="50"/>
      <c r="D24" s="8">
        <v>1</v>
      </c>
      <c r="E24" s="8">
        <v>1</v>
      </c>
      <c r="G24" s="2">
        <v>51</v>
      </c>
      <c r="H24" s="49" t="s">
        <v>54</v>
      </c>
      <c r="I24" s="50"/>
      <c r="J24" s="8"/>
      <c r="K24" s="8"/>
      <c r="M24" s="2">
        <v>79</v>
      </c>
      <c r="N24" s="49" t="s">
        <v>81</v>
      </c>
      <c r="O24" s="50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49" t="s">
        <v>23</v>
      </c>
      <c r="C25" s="50"/>
      <c r="D25" s="8">
        <v>3</v>
      </c>
      <c r="E25" s="8">
        <v>4</v>
      </c>
      <c r="G25" s="2">
        <v>52</v>
      </c>
      <c r="H25" s="49" t="s">
        <v>55</v>
      </c>
      <c r="I25" s="50"/>
      <c r="J25" s="8"/>
      <c r="K25" s="8"/>
      <c r="M25" s="2">
        <v>80</v>
      </c>
      <c r="N25" s="49" t="s">
        <v>82</v>
      </c>
      <c r="O25" s="50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41" t="s">
        <v>24</v>
      </c>
      <c r="C26" s="42"/>
      <c r="D26" s="22">
        <f>SUM(D4:D25)</f>
        <v>44</v>
      </c>
      <c r="E26" s="22">
        <f>SUM(E4:E25)</f>
        <v>63</v>
      </c>
      <c r="G26" s="2">
        <v>53</v>
      </c>
      <c r="H26" s="51" t="s">
        <v>56</v>
      </c>
      <c r="I26" s="52"/>
      <c r="J26" s="8">
        <v>1</v>
      </c>
      <c r="K26" s="8">
        <v>1</v>
      </c>
      <c r="M26" s="2">
        <v>81</v>
      </c>
      <c r="N26" s="49" t="s">
        <v>83</v>
      </c>
      <c r="O26" s="50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9"/>
      <c r="C27" s="50"/>
      <c r="D27" s="8"/>
      <c r="E27" s="8"/>
      <c r="G27" s="2">
        <v>54</v>
      </c>
      <c r="H27" s="49" t="s">
        <v>57</v>
      </c>
      <c r="I27" s="50"/>
      <c r="J27" s="8"/>
      <c r="K27" s="8"/>
      <c r="M27" s="2">
        <v>82</v>
      </c>
      <c r="N27" s="49" t="s">
        <v>84</v>
      </c>
      <c r="O27" s="50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9" t="s">
        <v>25</v>
      </c>
      <c r="C28" s="50"/>
      <c r="D28" s="8"/>
      <c r="E28" s="8"/>
      <c r="G28" s="20" t="s">
        <v>207</v>
      </c>
      <c r="H28" s="41" t="s">
        <v>58</v>
      </c>
      <c r="I28" s="42"/>
      <c r="J28" s="22">
        <f>SUM(J17:J27)</f>
        <v>12</v>
      </c>
      <c r="K28" s="22">
        <f>SUM(K17:K27)</f>
        <v>17</v>
      </c>
      <c r="M28" s="2">
        <v>83</v>
      </c>
      <c r="N28" s="49" t="s">
        <v>85</v>
      </c>
      <c r="O28" s="50"/>
      <c r="P28" s="8"/>
      <c r="Q28" s="8"/>
      <c r="S28" s="2">
        <v>109</v>
      </c>
      <c r="T28" s="3" t="s">
        <v>115</v>
      </c>
      <c r="U28" s="8">
        <v>18</v>
      </c>
      <c r="V28" s="8">
        <v>18</v>
      </c>
    </row>
    <row r="29" spans="1:22" ht="14.25" customHeight="1">
      <c r="A29" s="2">
        <v>24</v>
      </c>
      <c r="B29" s="49" t="s">
        <v>26</v>
      </c>
      <c r="C29" s="50"/>
      <c r="D29" s="8"/>
      <c r="E29" s="8"/>
      <c r="G29" s="2"/>
      <c r="H29" s="49"/>
      <c r="I29" s="50"/>
      <c r="J29" s="8"/>
      <c r="K29" s="8"/>
      <c r="M29" s="2">
        <v>84</v>
      </c>
      <c r="N29" s="49" t="s">
        <v>86</v>
      </c>
      <c r="O29" s="50"/>
      <c r="P29" s="8"/>
      <c r="Q29" s="8"/>
      <c r="S29" s="20" t="s">
        <v>206</v>
      </c>
      <c r="T29" s="21" t="s">
        <v>116</v>
      </c>
      <c r="U29" s="22">
        <f>SUM(U24:U28)</f>
        <v>23</v>
      </c>
      <c r="V29" s="22">
        <f>SUM(V24:V28)</f>
        <v>24</v>
      </c>
    </row>
    <row r="30" spans="1:17" ht="14.25" customHeight="1">
      <c r="A30" s="2">
        <v>25</v>
      </c>
      <c r="B30" s="49" t="s">
        <v>27</v>
      </c>
      <c r="C30" s="50"/>
      <c r="D30" s="8">
        <v>1</v>
      </c>
      <c r="E30" s="8">
        <v>2</v>
      </c>
      <c r="G30" s="2">
        <v>55</v>
      </c>
      <c r="H30" s="49" t="s">
        <v>59</v>
      </c>
      <c r="I30" s="50"/>
      <c r="J30" s="8"/>
      <c r="K30" s="8">
        <v>2</v>
      </c>
      <c r="M30" s="2">
        <v>85</v>
      </c>
      <c r="N30" s="49" t="s">
        <v>87</v>
      </c>
      <c r="O30" s="50"/>
      <c r="P30" s="8">
        <v>1</v>
      </c>
      <c r="Q30" s="8">
        <v>2</v>
      </c>
    </row>
    <row r="31" spans="1:17" ht="14.25" customHeight="1">
      <c r="A31" s="2">
        <v>26</v>
      </c>
      <c r="B31" s="49" t="s">
        <v>28</v>
      </c>
      <c r="C31" s="50"/>
      <c r="D31" s="8"/>
      <c r="E31" s="8">
        <v>1</v>
      </c>
      <c r="G31" s="2">
        <v>56</v>
      </c>
      <c r="H31" s="49" t="s">
        <v>60</v>
      </c>
      <c r="I31" s="50"/>
      <c r="J31" s="8"/>
      <c r="K31" s="8"/>
      <c r="M31" s="20" t="s">
        <v>208</v>
      </c>
      <c r="N31" s="41" t="s">
        <v>88</v>
      </c>
      <c r="O31" s="42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49" t="s">
        <v>29</v>
      </c>
      <c r="C32" s="50"/>
      <c r="D32" s="8"/>
      <c r="E32" s="8">
        <v>1</v>
      </c>
      <c r="G32" s="2">
        <v>57</v>
      </c>
      <c r="H32" s="49" t="s">
        <v>61</v>
      </c>
      <c r="I32" s="50"/>
      <c r="J32" s="8"/>
      <c r="K32" s="8"/>
      <c r="M32" s="2"/>
      <c r="N32" s="49"/>
      <c r="O32" s="50"/>
      <c r="P32" s="8"/>
      <c r="Q32" s="8"/>
      <c r="U32" s="12"/>
    </row>
    <row r="33" spans="1:17" ht="14.25" customHeight="1">
      <c r="A33" s="2">
        <v>28</v>
      </c>
      <c r="B33" s="49" t="s">
        <v>30</v>
      </c>
      <c r="C33" s="50"/>
      <c r="D33" s="8">
        <v>1</v>
      </c>
      <c r="E33" s="8">
        <v>1</v>
      </c>
      <c r="G33" s="2">
        <v>58</v>
      </c>
      <c r="H33" s="49" t="s">
        <v>62</v>
      </c>
      <c r="I33" s="50"/>
      <c r="J33" s="8"/>
      <c r="K33" s="8"/>
      <c r="M33" s="2">
        <v>86</v>
      </c>
      <c r="N33" s="49" t="s">
        <v>89</v>
      </c>
      <c r="O33" s="50"/>
      <c r="P33" s="8">
        <v>8</v>
      </c>
      <c r="Q33" s="8">
        <v>8</v>
      </c>
    </row>
    <row r="34" spans="1:17" ht="14.25" customHeight="1">
      <c r="A34" s="2">
        <v>29</v>
      </c>
      <c r="B34" s="49" t="s">
        <v>31</v>
      </c>
      <c r="C34" s="50"/>
      <c r="D34" s="8"/>
      <c r="E34" s="8">
        <v>1</v>
      </c>
      <c r="G34" s="2">
        <v>59</v>
      </c>
      <c r="H34" s="49" t="s">
        <v>63</v>
      </c>
      <c r="I34" s="50"/>
      <c r="J34" s="8"/>
      <c r="K34" s="8"/>
      <c r="M34" s="2">
        <v>87</v>
      </c>
      <c r="N34" s="49" t="s">
        <v>90</v>
      </c>
      <c r="O34" s="50"/>
      <c r="P34" s="8">
        <v>31</v>
      </c>
      <c r="Q34" s="8">
        <v>42</v>
      </c>
    </row>
    <row r="35" spans="1:17" ht="14.25" customHeight="1">
      <c r="A35" s="2">
        <v>30</v>
      </c>
      <c r="B35" s="49" t="s">
        <v>32</v>
      </c>
      <c r="C35" s="50"/>
      <c r="D35" s="8"/>
      <c r="E35" s="8"/>
      <c r="G35" s="2">
        <v>60</v>
      </c>
      <c r="H35" s="49" t="s">
        <v>64</v>
      </c>
      <c r="I35" s="50"/>
      <c r="J35" s="8"/>
      <c r="K35" s="8"/>
      <c r="M35" s="2">
        <v>88</v>
      </c>
      <c r="N35" s="49" t="s">
        <v>91</v>
      </c>
      <c r="O35" s="50"/>
      <c r="P35" s="8"/>
      <c r="Q35" s="8"/>
    </row>
    <row r="36" spans="1:17" ht="14.25" customHeight="1">
      <c r="A36" s="2">
        <v>31</v>
      </c>
      <c r="B36" s="49" t="s">
        <v>33</v>
      </c>
      <c r="C36" s="50"/>
      <c r="D36" s="8"/>
      <c r="E36" s="8">
        <v>1</v>
      </c>
      <c r="G36" s="2">
        <v>61</v>
      </c>
      <c r="H36" s="49" t="s">
        <v>65</v>
      </c>
      <c r="I36" s="50"/>
      <c r="J36" s="8"/>
      <c r="K36" s="8"/>
      <c r="M36" s="2">
        <v>89</v>
      </c>
      <c r="N36" s="49" t="s">
        <v>92</v>
      </c>
      <c r="O36" s="50"/>
      <c r="P36" s="8"/>
      <c r="Q36" s="8"/>
    </row>
    <row r="37" spans="1:17" ht="14.25" customHeight="1">
      <c r="A37" s="2">
        <v>32</v>
      </c>
      <c r="B37" s="49" t="s">
        <v>34</v>
      </c>
      <c r="C37" s="50"/>
      <c r="D37" s="8"/>
      <c r="E37" s="8"/>
      <c r="G37" s="2">
        <v>62</v>
      </c>
      <c r="H37" s="49" t="s">
        <v>66</v>
      </c>
      <c r="I37" s="50"/>
      <c r="J37" s="8"/>
      <c r="K37" s="8"/>
      <c r="M37" s="2">
        <v>90</v>
      </c>
      <c r="N37" s="49" t="s">
        <v>93</v>
      </c>
      <c r="O37" s="50"/>
      <c r="P37" s="8">
        <v>10</v>
      </c>
      <c r="Q37" s="8">
        <v>10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53" t="s">
        <v>117</v>
      </c>
      <c r="C40" s="54"/>
      <c r="D40" s="31" t="s">
        <v>1</v>
      </c>
      <c r="E40" s="31" t="s">
        <v>118</v>
      </c>
      <c r="F40" s="1"/>
      <c r="G40" s="30" t="s">
        <v>204</v>
      </c>
      <c r="H40" s="53" t="s">
        <v>117</v>
      </c>
      <c r="I40" s="54"/>
      <c r="J40" s="31" t="s">
        <v>1</v>
      </c>
      <c r="K40" s="31" t="s">
        <v>118</v>
      </c>
      <c r="L40" s="1"/>
      <c r="M40" s="30" t="s">
        <v>204</v>
      </c>
      <c r="N40" s="53" t="s">
        <v>117</v>
      </c>
      <c r="O40" s="54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41" t="s">
        <v>199</v>
      </c>
      <c r="O45" s="42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39"/>
      <c r="O46" s="40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41" t="s">
        <v>196</v>
      </c>
      <c r="C48" s="42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39"/>
      <c r="C49" s="40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41" t="s">
        <v>195</v>
      </c>
      <c r="I55" s="42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1" t="s">
        <v>197</v>
      </c>
      <c r="C57" s="42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41" t="s">
        <v>200</v>
      </c>
      <c r="O57" s="42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39"/>
      <c r="C58" s="40"/>
      <c r="D58" s="8"/>
      <c r="E58" s="8"/>
      <c r="F58" s="7"/>
      <c r="G58" s="14"/>
      <c r="H58" s="15"/>
      <c r="I58" s="15"/>
      <c r="J58" s="16"/>
      <c r="K58" s="16"/>
      <c r="L58" s="7"/>
      <c r="M58" s="2"/>
      <c r="N58" s="39"/>
      <c r="O58" s="40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41" t="s">
        <v>201</v>
      </c>
      <c r="O63" s="42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2</v>
      </c>
      <c r="E66" s="10">
        <v>2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58"/>
      <c r="N67" s="46" t="s">
        <v>131</v>
      </c>
      <c r="O67" s="47"/>
      <c r="P67" s="56">
        <f>SUM(D26,J15,J28,P8,P15,P31,U8,U14,U22,U29,D48,D57,D70,J55,P45,P57,P63)</f>
        <v>156</v>
      </c>
      <c r="Q67" s="56">
        <f>SUM(E26,K15,K28,Q8,Q15,Q31,V8,V14,V22,V29,E48,E57,E70,K55,Q45,Q57,Q63)</f>
        <v>226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59"/>
      <c r="N68" s="60"/>
      <c r="O68" s="61"/>
      <c r="P68" s="57"/>
      <c r="Q68" s="57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12</v>
      </c>
      <c r="E69" s="10">
        <v>12</v>
      </c>
      <c r="F69" s="7"/>
      <c r="G69" s="14"/>
      <c r="H69" s="15"/>
      <c r="I69" s="15"/>
      <c r="J69" s="16"/>
      <c r="K69" s="16"/>
      <c r="L69" s="7"/>
      <c r="M69" s="32"/>
      <c r="N69" s="46" t="s">
        <v>227</v>
      </c>
      <c r="O69" s="47"/>
      <c r="P69" s="34">
        <f>SUM(D26+J15,J28,P8+P15,P31,U8,U14,U22,U29)</f>
        <v>138</v>
      </c>
      <c r="Q69" s="34">
        <f>SUM(E26+K15,K28,Q8+Q15,Q31,V8,V14,V22,V29)</f>
        <v>206</v>
      </c>
      <c r="R69" s="7"/>
      <c r="S69" s="44"/>
      <c r="T69" s="45"/>
      <c r="U69" s="48"/>
      <c r="V69" s="48"/>
      <c r="W69" s="25"/>
    </row>
    <row r="70" spans="1:23" ht="14.25" customHeight="1">
      <c r="A70" s="20" t="s">
        <v>217</v>
      </c>
      <c r="B70" s="41" t="s">
        <v>198</v>
      </c>
      <c r="C70" s="42"/>
      <c r="D70" s="22">
        <f>SUM(D59:D69)</f>
        <v>14</v>
      </c>
      <c r="E70" s="22">
        <f>SUM(E59:E69)</f>
        <v>15</v>
      </c>
      <c r="F70" s="7"/>
      <c r="G70" s="14"/>
      <c r="H70" s="15"/>
      <c r="I70" s="15"/>
      <c r="J70" s="16"/>
      <c r="K70" s="16"/>
      <c r="L70" s="7"/>
      <c r="M70" s="37" t="s">
        <v>231</v>
      </c>
      <c r="N70" s="62" t="s">
        <v>228</v>
      </c>
      <c r="O70" s="63"/>
      <c r="P70" s="38">
        <f>SUM(D48+D57,D70,J55)</f>
        <v>17</v>
      </c>
      <c r="Q70" s="35">
        <f>SUM(E48+E57,E70,K55)</f>
        <v>19</v>
      </c>
      <c r="R70" s="7"/>
      <c r="S70" s="44"/>
      <c r="T70" s="45"/>
      <c r="U70" s="48"/>
      <c r="V70" s="48"/>
      <c r="W70" s="25"/>
    </row>
    <row r="71" spans="1:22" ht="14.25" customHeight="1">
      <c r="A71" s="2"/>
      <c r="B71" s="39"/>
      <c r="C71" s="40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60" t="s">
        <v>229</v>
      </c>
      <c r="O71" s="61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B57:C57"/>
    <mergeCell ref="B19:C19"/>
    <mergeCell ref="B20:C20"/>
    <mergeCell ref="B21:C21"/>
    <mergeCell ref="B22:C22"/>
    <mergeCell ref="B23:C23"/>
    <mergeCell ref="B24:C24"/>
    <mergeCell ref="B18:C18"/>
    <mergeCell ref="B15:C15"/>
    <mergeCell ref="B16:C16"/>
    <mergeCell ref="B48:C4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N45:O45"/>
    <mergeCell ref="N57:O57"/>
    <mergeCell ref="S69:S70"/>
    <mergeCell ref="N46:O46"/>
    <mergeCell ref="N58:O58"/>
    <mergeCell ref="T69:T70"/>
    <mergeCell ref="N63:O63"/>
    <mergeCell ref="N67:O68"/>
    <mergeCell ref="P67:P68"/>
    <mergeCell ref="Q67:Q68"/>
    <mergeCell ref="N69:O69"/>
    <mergeCell ref="N70:O70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25:C25"/>
    <mergeCell ref="B26:C26"/>
    <mergeCell ref="B28:C28"/>
    <mergeCell ref="B29:C29"/>
    <mergeCell ref="B27:C27"/>
    <mergeCell ref="B30:C30"/>
    <mergeCell ref="B31:C31"/>
    <mergeCell ref="B32:C32"/>
    <mergeCell ref="B33:C33"/>
    <mergeCell ref="B34:C34"/>
    <mergeCell ref="B35:C35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49">
      <selection activeCell="M71" sqref="M7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55" t="s">
        <v>226</v>
      </c>
      <c r="B2" s="55"/>
      <c r="C2" s="55"/>
    </row>
    <row r="3" spans="1:22" s="1" customFormat="1" ht="14.25" customHeight="1">
      <c r="A3" s="30" t="s">
        <v>221</v>
      </c>
      <c r="B3" s="53" t="s">
        <v>117</v>
      </c>
      <c r="C3" s="54"/>
      <c r="D3" s="31" t="s">
        <v>1</v>
      </c>
      <c r="E3" s="31" t="s">
        <v>118</v>
      </c>
      <c r="G3" s="30" t="s">
        <v>204</v>
      </c>
      <c r="H3" s="53" t="s">
        <v>117</v>
      </c>
      <c r="I3" s="54"/>
      <c r="J3" s="31" t="s">
        <v>1</v>
      </c>
      <c r="K3" s="31" t="s">
        <v>118</v>
      </c>
      <c r="M3" s="30" t="s">
        <v>204</v>
      </c>
      <c r="N3" s="53" t="s">
        <v>117</v>
      </c>
      <c r="O3" s="54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9" t="s">
        <v>2</v>
      </c>
      <c r="C4" s="50"/>
      <c r="D4" s="8">
        <f>'住民基本台帳'!D4+'外国人登録者'!D4</f>
        <v>129</v>
      </c>
      <c r="E4" s="8">
        <f>'住民基本台帳'!E4+'外国人登録者'!E4</f>
        <v>319</v>
      </c>
      <c r="G4" s="2">
        <v>33</v>
      </c>
      <c r="H4" s="49" t="s">
        <v>35</v>
      </c>
      <c r="I4" s="50"/>
      <c r="J4" s="8">
        <f>'住民基本台帳'!J4+'外国人登録者'!J4</f>
        <v>65</v>
      </c>
      <c r="K4" s="8">
        <f>'住民基本台帳'!K4+'外国人登録者'!K4</f>
        <v>183</v>
      </c>
      <c r="M4" s="2">
        <v>63</v>
      </c>
      <c r="N4" s="49" t="s">
        <v>119</v>
      </c>
      <c r="O4" s="50"/>
      <c r="P4" s="8">
        <f>'住民基本台帳'!P4+'外国人登録者'!P4</f>
        <v>54</v>
      </c>
      <c r="Q4" s="8">
        <f>'住民基本台帳'!Q4+'外国人登録者'!Q4</f>
        <v>154</v>
      </c>
      <c r="S4" s="2">
        <v>91</v>
      </c>
      <c r="T4" s="3" t="s">
        <v>94</v>
      </c>
      <c r="U4" s="8">
        <f>'住民基本台帳'!U4+'外国人登録者'!U4</f>
        <v>72</v>
      </c>
      <c r="V4" s="8">
        <f>'住民基本台帳'!V4+'外国人登録者'!V4</f>
        <v>229</v>
      </c>
    </row>
    <row r="5" spans="1:22" ht="14.25" customHeight="1">
      <c r="A5" s="2">
        <v>2</v>
      </c>
      <c r="B5" s="49" t="s">
        <v>3</v>
      </c>
      <c r="C5" s="50"/>
      <c r="D5" s="8">
        <f>'住民基本台帳'!D5+'外国人登録者'!D5</f>
        <v>119</v>
      </c>
      <c r="E5" s="8">
        <f>'住民基本台帳'!E5+'外国人登録者'!E5</f>
        <v>266</v>
      </c>
      <c r="G5" s="2">
        <v>34</v>
      </c>
      <c r="H5" s="49" t="s">
        <v>36</v>
      </c>
      <c r="I5" s="50"/>
      <c r="J5" s="8">
        <f>'住民基本台帳'!J5+'外国人登録者'!J5</f>
        <v>81</v>
      </c>
      <c r="K5" s="8">
        <f>'住民基本台帳'!K5+'外国人登録者'!K5</f>
        <v>152</v>
      </c>
      <c r="M5" s="2">
        <v>64</v>
      </c>
      <c r="N5" s="49" t="s">
        <v>120</v>
      </c>
      <c r="O5" s="50"/>
      <c r="P5" s="8">
        <f>'住民基本台帳'!P5+'外国人登録者'!P5</f>
        <v>4</v>
      </c>
      <c r="Q5" s="8">
        <f>'住民基本台帳'!Q5+'外国人登録者'!Q5</f>
        <v>10</v>
      </c>
      <c r="S5" s="2">
        <v>92</v>
      </c>
      <c r="T5" s="3" t="s">
        <v>95</v>
      </c>
      <c r="U5" s="8">
        <f>'住民基本台帳'!U5+'外国人登録者'!U5</f>
        <v>80</v>
      </c>
      <c r="V5" s="8">
        <f>'住民基本台帳'!V5+'外国人登録者'!V5</f>
        <v>251</v>
      </c>
    </row>
    <row r="6" spans="1:22" ht="14.25" customHeight="1">
      <c r="A6" s="2">
        <v>3</v>
      </c>
      <c r="B6" s="49" t="s">
        <v>4</v>
      </c>
      <c r="C6" s="50"/>
      <c r="D6" s="8">
        <f>'住民基本台帳'!D6+'外国人登録者'!D6</f>
        <v>219</v>
      </c>
      <c r="E6" s="8">
        <f>'住民基本台帳'!E6+'外国人登録者'!E6</f>
        <v>474</v>
      </c>
      <c r="G6" s="2">
        <v>35</v>
      </c>
      <c r="H6" s="49" t="s">
        <v>37</v>
      </c>
      <c r="I6" s="50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49" t="s">
        <v>121</v>
      </c>
      <c r="O6" s="50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82</v>
      </c>
    </row>
    <row r="7" spans="1:22" ht="14.25" customHeight="1">
      <c r="A7" s="2">
        <v>4</v>
      </c>
      <c r="B7" s="49" t="s">
        <v>5</v>
      </c>
      <c r="C7" s="50"/>
      <c r="D7" s="8">
        <f>'住民基本台帳'!D7+'外国人登録者'!D7</f>
        <v>141</v>
      </c>
      <c r="E7" s="8">
        <f>'住民基本台帳'!E7+'外国人登録者'!E7</f>
        <v>347</v>
      </c>
      <c r="G7" s="2">
        <v>36</v>
      </c>
      <c r="H7" s="49" t="s">
        <v>38</v>
      </c>
      <c r="I7" s="50"/>
      <c r="J7" s="8">
        <f>'住民基本台帳'!J7+'外国人登録者'!J7</f>
        <v>17</v>
      </c>
      <c r="K7" s="8">
        <f>'住民基本台帳'!K7+'外国人登録者'!K7</f>
        <v>59</v>
      </c>
      <c r="M7" s="2">
        <v>66</v>
      </c>
      <c r="N7" s="49" t="s">
        <v>122</v>
      </c>
      <c r="O7" s="50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45</v>
      </c>
      <c r="V7" s="8">
        <f>'住民基本台帳'!V7+'外国人登録者'!V7</f>
        <v>150</v>
      </c>
    </row>
    <row r="8" spans="1:22" ht="14.25" customHeight="1">
      <c r="A8" s="2">
        <v>5</v>
      </c>
      <c r="B8" s="49" t="s">
        <v>6</v>
      </c>
      <c r="C8" s="50"/>
      <c r="D8" s="8">
        <f>'住民基本台帳'!D8+'外国人登録者'!D8</f>
        <v>151</v>
      </c>
      <c r="E8" s="8">
        <f>'住民基本台帳'!E8+'外国人登録者'!E8</f>
        <v>341</v>
      </c>
      <c r="G8" s="2">
        <v>37</v>
      </c>
      <c r="H8" s="49" t="s">
        <v>39</v>
      </c>
      <c r="I8" s="50"/>
      <c r="J8" s="8">
        <f>'住民基本台帳'!J8+'外国人登録者'!J8</f>
        <v>44</v>
      </c>
      <c r="K8" s="8">
        <f>'住民基本台帳'!K8+'外国人登録者'!K8</f>
        <v>113</v>
      </c>
      <c r="M8" s="20" t="s">
        <v>205</v>
      </c>
      <c r="N8" s="41" t="s">
        <v>67</v>
      </c>
      <c r="O8" s="42"/>
      <c r="P8" s="22">
        <f>'住民基本台帳'!P8+'外国人登録者'!P8</f>
        <v>1008</v>
      </c>
      <c r="Q8" s="22">
        <f>'住民基本台帳'!Q8+'外国人登録者'!Q8</f>
        <v>2656</v>
      </c>
      <c r="S8" s="20" t="s">
        <v>129</v>
      </c>
      <c r="T8" s="21" t="s">
        <v>98</v>
      </c>
      <c r="U8" s="22">
        <f>'住民基本台帳'!U8+'外国人登録者'!U8</f>
        <v>1338</v>
      </c>
      <c r="V8" s="22">
        <f>'住民基本台帳'!V8+'外国人登録者'!V8</f>
        <v>3614</v>
      </c>
    </row>
    <row r="9" spans="1:22" ht="14.25" customHeight="1">
      <c r="A9" s="2">
        <v>6</v>
      </c>
      <c r="B9" s="49" t="s">
        <v>7</v>
      </c>
      <c r="C9" s="50"/>
      <c r="D9" s="8">
        <f>'住民基本台帳'!D9+'外国人登録者'!D9</f>
        <v>195</v>
      </c>
      <c r="E9" s="8">
        <f>'住民基本台帳'!E9+'外国人登録者'!E9</f>
        <v>401</v>
      </c>
      <c r="G9" s="2">
        <v>38</v>
      </c>
      <c r="H9" s="49" t="s">
        <v>40</v>
      </c>
      <c r="I9" s="50"/>
      <c r="J9" s="8">
        <f>'住民基本台帳'!J9+'外国人登録者'!J9</f>
        <v>71</v>
      </c>
      <c r="K9" s="8">
        <f>'住民基本台帳'!K9+'外国人登録者'!K9</f>
        <v>139</v>
      </c>
      <c r="M9" s="2"/>
      <c r="N9" s="49"/>
      <c r="O9" s="50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9" t="s">
        <v>8</v>
      </c>
      <c r="C10" s="50"/>
      <c r="D10" s="8">
        <f>'住民基本台帳'!D10+'外国人登録者'!D10</f>
        <v>227</v>
      </c>
      <c r="E10" s="8">
        <f>'住民基本台帳'!E10+'外国人登録者'!E10</f>
        <v>458</v>
      </c>
      <c r="G10" s="2">
        <v>39</v>
      </c>
      <c r="H10" s="49" t="s">
        <v>41</v>
      </c>
      <c r="I10" s="50"/>
      <c r="J10" s="8">
        <f>'住民基本台帳'!J10+'外国人登録者'!J10</f>
        <v>29</v>
      </c>
      <c r="K10" s="8">
        <f>'住民基本台帳'!K10+'外国人登録者'!K10</f>
        <v>64</v>
      </c>
      <c r="M10" s="2">
        <v>67</v>
      </c>
      <c r="N10" s="49" t="s">
        <v>68</v>
      </c>
      <c r="O10" s="50"/>
      <c r="P10" s="8">
        <f>'住民基本台帳'!P10+'外国人登録者'!P10</f>
        <v>161</v>
      </c>
      <c r="Q10" s="8">
        <f>'住民基本台帳'!Q10+'外国人登録者'!Q10</f>
        <v>477</v>
      </c>
      <c r="S10" s="2">
        <v>95</v>
      </c>
      <c r="T10" s="3" t="s">
        <v>99</v>
      </c>
      <c r="U10" s="8">
        <f>'住民基本台帳'!U10+'外国人登録者'!U10</f>
        <v>362</v>
      </c>
      <c r="V10" s="8">
        <f>'住民基本台帳'!V10+'外国人登録者'!V10</f>
        <v>969</v>
      </c>
    </row>
    <row r="11" spans="1:22" ht="14.25" customHeight="1">
      <c r="A11" s="2">
        <v>8</v>
      </c>
      <c r="B11" s="49" t="s">
        <v>9</v>
      </c>
      <c r="C11" s="50"/>
      <c r="D11" s="8">
        <f>'住民基本台帳'!D11+'外国人登録者'!D11</f>
        <v>150</v>
      </c>
      <c r="E11" s="8">
        <f>'住民基本台帳'!E11+'外国人登録者'!E11</f>
        <v>307</v>
      </c>
      <c r="G11" s="2">
        <v>40</v>
      </c>
      <c r="H11" s="49" t="s">
        <v>42</v>
      </c>
      <c r="I11" s="50"/>
      <c r="J11" s="8">
        <f>'住民基本台帳'!J11+'外国人登録者'!J11</f>
        <v>13</v>
      </c>
      <c r="K11" s="8">
        <f>'住民基本台帳'!K11+'外国人登録者'!K11</f>
        <v>37</v>
      </c>
      <c r="M11" s="2">
        <v>68</v>
      </c>
      <c r="N11" s="49" t="s">
        <v>69</v>
      </c>
      <c r="O11" s="50"/>
      <c r="P11" s="8">
        <f>'住民基本台帳'!P11+'外国人登録者'!P11</f>
        <v>396</v>
      </c>
      <c r="Q11" s="8">
        <f>'住民基本台帳'!Q11+'外国人登録者'!Q11</f>
        <v>1172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235</v>
      </c>
    </row>
    <row r="12" spans="1:22" ht="14.25" customHeight="1">
      <c r="A12" s="2">
        <v>9</v>
      </c>
      <c r="B12" s="49" t="s">
        <v>10</v>
      </c>
      <c r="C12" s="50"/>
      <c r="D12" s="8">
        <f>'住民基本台帳'!D12+'外国人登録者'!D12</f>
        <v>94</v>
      </c>
      <c r="E12" s="8">
        <f>'住民基本台帳'!E12+'外国人登録者'!E12</f>
        <v>213</v>
      </c>
      <c r="G12" s="2">
        <v>41</v>
      </c>
      <c r="H12" s="49" t="s">
        <v>43</v>
      </c>
      <c r="I12" s="50"/>
      <c r="J12" s="8">
        <f>'住民基本台帳'!J12+'外国人登録者'!J12</f>
        <v>68</v>
      </c>
      <c r="K12" s="8">
        <f>'住民基本台帳'!K12+'外国人登録者'!K12</f>
        <v>151</v>
      </c>
      <c r="M12" s="2">
        <v>69</v>
      </c>
      <c r="N12" s="49" t="s">
        <v>70</v>
      </c>
      <c r="O12" s="50"/>
      <c r="P12" s="8">
        <f>'住民基本台帳'!P12+'外国人登録者'!P12</f>
        <v>399</v>
      </c>
      <c r="Q12" s="8">
        <f>'住民基本台帳'!Q12+'外国人登録者'!Q12</f>
        <v>1203</v>
      </c>
      <c r="S12" s="2">
        <v>97</v>
      </c>
      <c r="T12" s="3" t="s">
        <v>101</v>
      </c>
      <c r="U12" s="8">
        <f>'住民基本台帳'!U12+'外国人登録者'!U12</f>
        <v>123</v>
      </c>
      <c r="V12" s="8">
        <f>'住民基本台帳'!V12+'外国人登録者'!V12</f>
        <v>380</v>
      </c>
    </row>
    <row r="13" spans="1:22" ht="14.25" customHeight="1">
      <c r="A13" s="2">
        <v>10</v>
      </c>
      <c r="B13" s="49" t="s">
        <v>11</v>
      </c>
      <c r="C13" s="50"/>
      <c r="D13" s="8">
        <f>'住民基本台帳'!D13+'外国人登録者'!D13</f>
        <v>94</v>
      </c>
      <c r="E13" s="8">
        <f>'住民基本台帳'!E13+'外国人登録者'!E13</f>
        <v>203</v>
      </c>
      <c r="G13" s="2">
        <v>42</v>
      </c>
      <c r="H13" s="49" t="s">
        <v>44</v>
      </c>
      <c r="I13" s="50"/>
      <c r="J13" s="8">
        <f>'住民基本台帳'!J13+'外国人登録者'!J13</f>
        <v>138</v>
      </c>
      <c r="K13" s="8">
        <f>'住民基本台帳'!K13+'外国人登録者'!K13</f>
        <v>189</v>
      </c>
      <c r="M13" s="2">
        <v>70</v>
      </c>
      <c r="N13" s="49" t="s">
        <v>71</v>
      </c>
      <c r="O13" s="50"/>
      <c r="P13" s="8">
        <f>'住民基本台帳'!P13+'外国人登録者'!P13</f>
        <v>578</v>
      </c>
      <c r="Q13" s="8">
        <f>'住民基本台帳'!Q13+'外国人登録者'!Q13</f>
        <v>1745</v>
      </c>
      <c r="S13" s="2">
        <v>98</v>
      </c>
      <c r="T13" s="3" t="s">
        <v>102</v>
      </c>
      <c r="U13" s="8">
        <f>'住民基本台帳'!U13+'外国人登録者'!U13</f>
        <v>27</v>
      </c>
      <c r="V13" s="8">
        <f>'住民基本台帳'!V13+'外国人登録者'!V13</f>
        <v>88</v>
      </c>
    </row>
    <row r="14" spans="1:22" ht="14.25" customHeight="1">
      <c r="A14" s="2">
        <v>11</v>
      </c>
      <c r="B14" s="49" t="s">
        <v>12</v>
      </c>
      <c r="C14" s="50"/>
      <c r="D14" s="8">
        <f>'住民基本台帳'!D14+'外国人登録者'!D14</f>
        <v>155</v>
      </c>
      <c r="E14" s="8">
        <f>'住民基本台帳'!E14+'外国人登録者'!E14</f>
        <v>312</v>
      </c>
      <c r="G14" s="2">
        <v>43</v>
      </c>
      <c r="H14" s="49" t="s">
        <v>45</v>
      </c>
      <c r="I14" s="50"/>
      <c r="J14" s="8">
        <f>'住民基本台帳'!J14+'外国人登録者'!J14</f>
        <v>42</v>
      </c>
      <c r="K14" s="8">
        <f>'住民基本台帳'!K14+'外国人登録者'!K14</f>
        <v>131</v>
      </c>
      <c r="M14" s="2">
        <v>71</v>
      </c>
      <c r="N14" s="49" t="s">
        <v>72</v>
      </c>
      <c r="O14" s="50"/>
      <c r="P14" s="8">
        <f>'住民基本台帳'!P14+'外国人登録者'!P14</f>
        <v>363</v>
      </c>
      <c r="Q14" s="8">
        <f>'住民基本台帳'!Q14+'外国人登録者'!Q14</f>
        <v>1242</v>
      </c>
      <c r="S14" s="20" t="s">
        <v>206</v>
      </c>
      <c r="T14" s="21" t="s">
        <v>103</v>
      </c>
      <c r="U14" s="22">
        <f>'住民基本台帳'!U14+'外国人登録者'!U14</f>
        <v>586</v>
      </c>
      <c r="V14" s="22">
        <f>'住民基本台帳'!V14+'外国人登録者'!V14</f>
        <v>1672</v>
      </c>
    </row>
    <row r="15" spans="1:22" ht="14.25" customHeight="1">
      <c r="A15" s="2">
        <v>12</v>
      </c>
      <c r="B15" s="49" t="s">
        <v>13</v>
      </c>
      <c r="C15" s="50"/>
      <c r="D15" s="8">
        <f>'住民基本台帳'!D15+'外国人登録者'!D15</f>
        <v>71</v>
      </c>
      <c r="E15" s="8">
        <f>'住民基本台帳'!E15+'外国人登録者'!E15</f>
        <v>165</v>
      </c>
      <c r="G15" s="20" t="s">
        <v>206</v>
      </c>
      <c r="H15" s="41" t="s">
        <v>46</v>
      </c>
      <c r="I15" s="42"/>
      <c r="J15" s="22">
        <f>'住民基本台帳'!J15+'外国人登録者'!J15</f>
        <v>1416</v>
      </c>
      <c r="K15" s="22">
        <f>'住民基本台帳'!K15+'外国人登録者'!K15</f>
        <v>3517</v>
      </c>
      <c r="M15" s="20" t="s">
        <v>129</v>
      </c>
      <c r="N15" s="41" t="s">
        <v>73</v>
      </c>
      <c r="O15" s="42"/>
      <c r="P15" s="22">
        <f>'住民基本台帳'!P15+'外国人登録者'!P15</f>
        <v>1897</v>
      </c>
      <c r="Q15" s="22">
        <f>'住民基本台帳'!Q15+'外国人登録者'!Q15</f>
        <v>5839</v>
      </c>
      <c r="S15" s="2"/>
      <c r="T15" s="3"/>
      <c r="U15" s="8"/>
      <c r="V15" s="8"/>
    </row>
    <row r="16" spans="1:22" ht="14.25" customHeight="1">
      <c r="A16" s="2">
        <v>13</v>
      </c>
      <c r="B16" s="49" t="s">
        <v>14</v>
      </c>
      <c r="C16" s="50"/>
      <c r="D16" s="8">
        <f>'住民基本台帳'!D16+'外国人登録者'!D16</f>
        <v>151</v>
      </c>
      <c r="E16" s="8">
        <f>'住民基本台帳'!E16+'外国人登録者'!E16</f>
        <v>352</v>
      </c>
      <c r="G16" s="2"/>
      <c r="H16" s="49"/>
      <c r="I16" s="50"/>
      <c r="J16" s="8"/>
      <c r="K16" s="8"/>
      <c r="M16" s="2"/>
      <c r="N16" s="49"/>
      <c r="O16" s="50"/>
      <c r="P16" s="8"/>
      <c r="Q16" s="8"/>
      <c r="S16" s="2">
        <v>99</v>
      </c>
      <c r="T16" s="3" t="s">
        <v>104</v>
      </c>
      <c r="U16" s="8">
        <f>'住民基本台帳'!U16+'外国人登録者'!U16</f>
        <v>108</v>
      </c>
      <c r="V16" s="8">
        <f>'住民基本台帳'!V16+'外国人登録者'!V16</f>
        <v>188</v>
      </c>
    </row>
    <row r="17" spans="1:22" ht="14.25" customHeight="1">
      <c r="A17" s="2">
        <v>14</v>
      </c>
      <c r="B17" s="49" t="s">
        <v>15</v>
      </c>
      <c r="C17" s="50"/>
      <c r="D17" s="8">
        <f>'住民基本台帳'!D17+'外国人登録者'!D17</f>
        <v>71</v>
      </c>
      <c r="E17" s="8">
        <f>'住民基本台帳'!E17+'外国人登録者'!E17</f>
        <v>161</v>
      </c>
      <c r="G17" s="2">
        <v>44</v>
      </c>
      <c r="H17" s="49" t="s">
        <v>47</v>
      </c>
      <c r="I17" s="50"/>
      <c r="J17" s="8">
        <f>'住民基本台帳'!J17+'外国人登録者'!J17</f>
        <v>260</v>
      </c>
      <c r="K17" s="8">
        <f>'住民基本台帳'!K17+'外国人登録者'!K17</f>
        <v>608</v>
      </c>
      <c r="M17" s="2">
        <v>72</v>
      </c>
      <c r="N17" s="49" t="s">
        <v>74</v>
      </c>
      <c r="O17" s="50"/>
      <c r="P17" s="8">
        <f>'住民基本台帳'!P17+'外国人登録者'!P17</f>
        <v>99</v>
      </c>
      <c r="Q17" s="8">
        <f>'住民基本台帳'!Q17+'外国人登録者'!Q17</f>
        <v>290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67</v>
      </c>
    </row>
    <row r="18" spans="1:22" ht="14.25" customHeight="1">
      <c r="A18" s="2">
        <v>15</v>
      </c>
      <c r="B18" s="49" t="s">
        <v>16</v>
      </c>
      <c r="C18" s="50"/>
      <c r="D18" s="8">
        <f>'住民基本台帳'!D18+'外国人登録者'!D18</f>
        <v>109</v>
      </c>
      <c r="E18" s="8">
        <f>'住民基本台帳'!E18+'外国人登録者'!E18</f>
        <v>265</v>
      </c>
      <c r="G18" s="2">
        <v>45</v>
      </c>
      <c r="H18" s="49" t="s">
        <v>48</v>
      </c>
      <c r="I18" s="50"/>
      <c r="J18" s="8">
        <f>'住民基本台帳'!J18+'外国人登録者'!J18</f>
        <v>177</v>
      </c>
      <c r="K18" s="8">
        <f>'住民基本台帳'!K18+'外国人登録者'!K18</f>
        <v>416</v>
      </c>
      <c r="M18" s="2">
        <v>73</v>
      </c>
      <c r="N18" s="49" t="s">
        <v>75</v>
      </c>
      <c r="O18" s="50"/>
      <c r="P18" s="8">
        <f>'住民基本台帳'!P18+'外国人登録者'!P18</f>
        <v>59</v>
      </c>
      <c r="Q18" s="8">
        <f>'住民基本台帳'!Q18+'外国人登録者'!Q18</f>
        <v>183</v>
      </c>
      <c r="S18" s="2">
        <v>101</v>
      </c>
      <c r="T18" s="3" t="s">
        <v>106</v>
      </c>
      <c r="U18" s="8">
        <f>'住民基本台帳'!U18+'外国人登録者'!U18</f>
        <v>102</v>
      </c>
      <c r="V18" s="8">
        <f>'住民基本台帳'!V18+'外国人登録者'!V18</f>
        <v>252</v>
      </c>
    </row>
    <row r="19" spans="1:22" ht="14.25" customHeight="1">
      <c r="A19" s="2">
        <v>16</v>
      </c>
      <c r="B19" s="49" t="s">
        <v>17</v>
      </c>
      <c r="C19" s="50"/>
      <c r="D19" s="8">
        <f>'住民基本台帳'!D19+'外国人登録者'!D19</f>
        <v>135</v>
      </c>
      <c r="E19" s="8">
        <f>'住民基本台帳'!E19+'外国人登録者'!E19</f>
        <v>308</v>
      </c>
      <c r="G19" s="2">
        <v>46</v>
      </c>
      <c r="H19" s="49" t="s">
        <v>49</v>
      </c>
      <c r="I19" s="50"/>
      <c r="J19" s="8">
        <f>'住民基本台帳'!J19+'外国人登録者'!J19</f>
        <v>162</v>
      </c>
      <c r="K19" s="8">
        <f>'住民基本台帳'!K19+'外国人登録者'!K19</f>
        <v>412</v>
      </c>
      <c r="M19" s="2">
        <v>74</v>
      </c>
      <c r="N19" s="49" t="s">
        <v>76</v>
      </c>
      <c r="O19" s="50"/>
      <c r="P19" s="8">
        <f>'住民基本台帳'!P19+'外国人登録者'!P19</f>
        <v>44</v>
      </c>
      <c r="Q19" s="8">
        <f>'住民基本台帳'!Q19+'外国人登録者'!Q19</f>
        <v>132</v>
      </c>
      <c r="S19" s="2">
        <v>102</v>
      </c>
      <c r="T19" s="3" t="s">
        <v>107</v>
      </c>
      <c r="U19" s="8">
        <f>'住民基本台帳'!U19+'外国人登録者'!U19</f>
        <v>18</v>
      </c>
      <c r="V19" s="8">
        <f>'住民基本台帳'!V19+'外国人登録者'!V19</f>
        <v>61</v>
      </c>
    </row>
    <row r="20" spans="1:22" ht="14.25" customHeight="1">
      <c r="A20" s="2">
        <v>17</v>
      </c>
      <c r="B20" s="49" t="s">
        <v>18</v>
      </c>
      <c r="C20" s="50"/>
      <c r="D20" s="8">
        <f>'住民基本台帳'!D20+'外国人登録者'!D20</f>
        <v>148</v>
      </c>
      <c r="E20" s="8">
        <f>'住民基本台帳'!E20+'外国人登録者'!E20</f>
        <v>364</v>
      </c>
      <c r="G20" s="2">
        <v>47</v>
      </c>
      <c r="H20" s="49" t="s">
        <v>50</v>
      </c>
      <c r="I20" s="50"/>
      <c r="J20" s="8">
        <f>'住民基本台帳'!J20+'外国人登録者'!J20</f>
        <v>85</v>
      </c>
      <c r="K20" s="8">
        <f>'住民基本台帳'!K20+'外国人登録者'!K20</f>
        <v>225</v>
      </c>
      <c r="M20" s="2">
        <v>75</v>
      </c>
      <c r="N20" s="49" t="s">
        <v>77</v>
      </c>
      <c r="O20" s="50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28</v>
      </c>
      <c r="V20" s="8">
        <f>'住民基本台帳'!V20+'外国人登録者'!V20</f>
        <v>99</v>
      </c>
    </row>
    <row r="21" spans="1:22" ht="14.25" customHeight="1">
      <c r="A21" s="2">
        <v>18</v>
      </c>
      <c r="B21" s="49" t="s">
        <v>19</v>
      </c>
      <c r="C21" s="50"/>
      <c r="D21" s="8">
        <f>'住民基本台帳'!D21+'外国人登録者'!D21</f>
        <v>82</v>
      </c>
      <c r="E21" s="8">
        <f>'住民基本台帳'!E21+'外国人登録者'!E21</f>
        <v>197</v>
      </c>
      <c r="G21" s="2">
        <v>48</v>
      </c>
      <c r="H21" s="49" t="s">
        <v>51</v>
      </c>
      <c r="I21" s="50"/>
      <c r="J21" s="8">
        <f>'住民基本台帳'!J21+'外国人登録者'!J21</f>
        <v>31</v>
      </c>
      <c r="K21" s="8">
        <f>'住民基本台帳'!K21+'外国人登録者'!K21</f>
        <v>73</v>
      </c>
      <c r="M21" s="2">
        <v>76</v>
      </c>
      <c r="N21" s="49" t="s">
        <v>78</v>
      </c>
      <c r="O21" s="50"/>
      <c r="P21" s="8">
        <f>'住民基本台帳'!P21+'外国人登録者'!P21</f>
        <v>45</v>
      </c>
      <c r="Q21" s="8">
        <f>'住民基本台帳'!Q21+'外国人登録者'!Q21</f>
        <v>144</v>
      </c>
      <c r="S21" s="2">
        <v>104</v>
      </c>
      <c r="T21" s="3" t="s">
        <v>109</v>
      </c>
      <c r="U21" s="8">
        <f>'住民基本台帳'!U21+'外国人登録者'!U21</f>
        <v>14</v>
      </c>
      <c r="V21" s="8">
        <f>'住民基本台帳'!V21+'外国人登録者'!V21</f>
        <v>44</v>
      </c>
    </row>
    <row r="22" spans="1:22" ht="14.25" customHeight="1">
      <c r="A22" s="2">
        <v>19</v>
      </c>
      <c r="B22" s="49" t="s">
        <v>20</v>
      </c>
      <c r="C22" s="50"/>
      <c r="D22" s="8">
        <f>'住民基本台帳'!D22+'外国人登録者'!D22</f>
        <v>146</v>
      </c>
      <c r="E22" s="8">
        <f>'住民基本台帳'!E22+'外国人登録者'!E22</f>
        <v>388</v>
      </c>
      <c r="G22" s="2">
        <v>49</v>
      </c>
      <c r="H22" s="49" t="s">
        <v>52</v>
      </c>
      <c r="I22" s="50"/>
      <c r="J22" s="8">
        <f>'住民基本台帳'!J22+'外国人登録者'!J22</f>
        <v>290</v>
      </c>
      <c r="K22" s="8">
        <f>'住民基本台帳'!K22+'外国人登録者'!K22</f>
        <v>744</v>
      </c>
      <c r="M22" s="2">
        <v>77</v>
      </c>
      <c r="N22" s="49" t="s">
        <v>79</v>
      </c>
      <c r="O22" s="50"/>
      <c r="P22" s="8">
        <f>'住民基本台帳'!P22+'外国人登録者'!P22</f>
        <v>64</v>
      </c>
      <c r="Q22" s="8">
        <f>'住民基本台帳'!Q22+'外国人登録者'!Q22</f>
        <v>223</v>
      </c>
      <c r="S22" s="20" t="s">
        <v>206</v>
      </c>
      <c r="T22" s="21" t="s">
        <v>110</v>
      </c>
      <c r="U22" s="22">
        <f>'住民基本台帳'!U22+'外国人登録者'!U22</f>
        <v>292</v>
      </c>
      <c r="V22" s="22">
        <f>'住民基本台帳'!V22+'外国人登録者'!V22</f>
        <v>711</v>
      </c>
    </row>
    <row r="23" spans="1:22" ht="14.25" customHeight="1">
      <c r="A23" s="2">
        <v>20</v>
      </c>
      <c r="B23" s="49" t="s">
        <v>21</v>
      </c>
      <c r="C23" s="50"/>
      <c r="D23" s="8">
        <f>'住民基本台帳'!D23+'外国人登録者'!D23</f>
        <v>171</v>
      </c>
      <c r="E23" s="8">
        <f>'住民基本台帳'!E23+'外国人登録者'!E23</f>
        <v>399</v>
      </c>
      <c r="G23" s="2">
        <v>50</v>
      </c>
      <c r="H23" s="49" t="s">
        <v>53</v>
      </c>
      <c r="I23" s="50"/>
      <c r="J23" s="8">
        <f>'住民基本台帳'!J23+'外国人登録者'!J23</f>
        <v>426</v>
      </c>
      <c r="K23" s="8">
        <f>'住民基本台帳'!K23+'外国人登録者'!K23</f>
        <v>1183</v>
      </c>
      <c r="M23" s="2">
        <v>78</v>
      </c>
      <c r="N23" s="49" t="s">
        <v>80</v>
      </c>
      <c r="O23" s="50"/>
      <c r="P23" s="8">
        <f>'住民基本台帳'!P23+'外国人登録者'!P23</f>
        <v>51</v>
      </c>
      <c r="Q23" s="8">
        <f>'住民基本台帳'!Q23+'外国人登録者'!Q23</f>
        <v>154</v>
      </c>
      <c r="S23" s="2"/>
      <c r="T23" s="3"/>
      <c r="U23" s="8"/>
      <c r="V23" s="8"/>
    </row>
    <row r="24" spans="1:22" ht="14.25" customHeight="1">
      <c r="A24" s="2">
        <v>21</v>
      </c>
      <c r="B24" s="49" t="s">
        <v>22</v>
      </c>
      <c r="C24" s="50"/>
      <c r="D24" s="8">
        <f>'住民基本台帳'!D24+'外国人登録者'!D24</f>
        <v>223</v>
      </c>
      <c r="E24" s="8">
        <f>'住民基本台帳'!E24+'外国人登録者'!E24</f>
        <v>505</v>
      </c>
      <c r="G24" s="2">
        <v>51</v>
      </c>
      <c r="H24" s="49" t="s">
        <v>54</v>
      </c>
      <c r="I24" s="50"/>
      <c r="J24" s="8">
        <f>'住民基本台帳'!J24+'外国人登録者'!J24</f>
        <v>55</v>
      </c>
      <c r="K24" s="8">
        <f>'住民基本台帳'!K24+'外国人登録者'!K24</f>
        <v>151</v>
      </c>
      <c r="M24" s="2">
        <v>79</v>
      </c>
      <c r="N24" s="49" t="s">
        <v>81</v>
      </c>
      <c r="O24" s="50"/>
      <c r="P24" s="8">
        <f>'住民基本台帳'!P24+'外国人登録者'!P24</f>
        <v>57</v>
      </c>
      <c r="Q24" s="8">
        <f>'住民基本台帳'!Q24+'外国人登録者'!Q24</f>
        <v>173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181</v>
      </c>
    </row>
    <row r="25" spans="1:22" ht="14.25" customHeight="1">
      <c r="A25" s="2">
        <v>22</v>
      </c>
      <c r="B25" s="49" t="s">
        <v>23</v>
      </c>
      <c r="C25" s="50"/>
      <c r="D25" s="8">
        <f>'住民基本台帳'!D25+'外国人登録者'!D25</f>
        <v>172</v>
      </c>
      <c r="E25" s="8">
        <f>'住民基本台帳'!E25+'外国人登録者'!E25</f>
        <v>450</v>
      </c>
      <c r="G25" s="2">
        <v>52</v>
      </c>
      <c r="H25" s="49" t="s">
        <v>55</v>
      </c>
      <c r="I25" s="50"/>
      <c r="J25" s="8">
        <f>'住民基本台帳'!J25+'外国人登録者'!J25</f>
        <v>125</v>
      </c>
      <c r="K25" s="8">
        <f>'住民基本台帳'!K25+'外国人登録者'!K25</f>
        <v>374</v>
      </c>
      <c r="M25" s="2">
        <v>80</v>
      </c>
      <c r="N25" s="49" t="s">
        <v>82</v>
      </c>
      <c r="O25" s="50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84</v>
      </c>
      <c r="V25" s="8">
        <f>'住民基本台帳'!V25+'外国人登録者'!V25</f>
        <v>225</v>
      </c>
    </row>
    <row r="26" spans="1:22" ht="14.25" customHeight="1">
      <c r="A26" s="20" t="s">
        <v>206</v>
      </c>
      <c r="B26" s="41" t="s">
        <v>24</v>
      </c>
      <c r="C26" s="42"/>
      <c r="D26" s="22">
        <f>'住民基本台帳'!D26+'外国人登録者'!D26</f>
        <v>3153</v>
      </c>
      <c r="E26" s="22">
        <f>'住民基本台帳'!E26+'外国人登録者'!E26</f>
        <v>7195</v>
      </c>
      <c r="G26" s="2">
        <v>53</v>
      </c>
      <c r="H26" s="51" t="s">
        <v>56</v>
      </c>
      <c r="I26" s="52"/>
      <c r="J26" s="8">
        <f>'住民基本台帳'!J26+'外国人登録者'!J26</f>
        <v>80</v>
      </c>
      <c r="K26" s="8">
        <f>'住民基本台帳'!K26+'外国人登録者'!K26</f>
        <v>235</v>
      </c>
      <c r="M26" s="2">
        <v>81</v>
      </c>
      <c r="N26" s="49" t="s">
        <v>83</v>
      </c>
      <c r="O26" s="50"/>
      <c r="P26" s="8">
        <f>'住民基本台帳'!P26+'外国人登録者'!P26</f>
        <v>42</v>
      </c>
      <c r="Q26" s="8">
        <f>'住民基本台帳'!Q26+'外国人登録者'!Q26</f>
        <v>88</v>
      </c>
      <c r="S26" s="2">
        <v>107</v>
      </c>
      <c r="T26" s="3" t="s">
        <v>113</v>
      </c>
      <c r="U26" s="8">
        <f>'住民基本台帳'!U26+'外国人登録者'!U26</f>
        <v>38</v>
      </c>
      <c r="V26" s="8">
        <f>'住民基本台帳'!V26+'外国人登録者'!V26</f>
        <v>115</v>
      </c>
    </row>
    <row r="27" spans="1:22" ht="14.25" customHeight="1">
      <c r="A27" s="2"/>
      <c r="B27" s="49"/>
      <c r="C27" s="50"/>
      <c r="D27" s="8"/>
      <c r="E27" s="8"/>
      <c r="G27" s="2">
        <v>54</v>
      </c>
      <c r="H27" s="49" t="s">
        <v>57</v>
      </c>
      <c r="I27" s="50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49" t="s">
        <v>84</v>
      </c>
      <c r="O27" s="50"/>
      <c r="P27" s="8">
        <f>'住民基本台帳'!P27+'外国人登録者'!P27</f>
        <v>46</v>
      </c>
      <c r="Q27" s="8">
        <f>'住民基本台帳'!Q27+'外国人登録者'!Q27</f>
        <v>119</v>
      </c>
      <c r="S27" s="2">
        <v>108</v>
      </c>
      <c r="T27" s="3" t="s">
        <v>114</v>
      </c>
      <c r="U27" s="8">
        <f>'住民基本台帳'!U27+'外国人登録者'!U27</f>
        <v>47</v>
      </c>
      <c r="V27" s="8">
        <f>'住民基本台帳'!V27+'外国人登録者'!V27</f>
        <v>140</v>
      </c>
    </row>
    <row r="28" spans="1:22" ht="14.25" customHeight="1">
      <c r="A28" s="2">
        <v>23</v>
      </c>
      <c r="B28" s="49" t="s">
        <v>25</v>
      </c>
      <c r="C28" s="50"/>
      <c r="D28" s="8">
        <f>'住民基本台帳'!D28+'外国人登録者'!D28</f>
        <v>28</v>
      </c>
      <c r="E28" s="8">
        <f>'住民基本台帳'!E28+'外国人登録者'!E28</f>
        <v>96</v>
      </c>
      <c r="G28" s="20" t="s">
        <v>222</v>
      </c>
      <c r="H28" s="41" t="s">
        <v>58</v>
      </c>
      <c r="I28" s="42"/>
      <c r="J28" s="22">
        <f>'住民基本台帳'!J28+'外国人登録者'!J28</f>
        <v>1716</v>
      </c>
      <c r="K28" s="22">
        <f>'住民基本台帳'!K28+'外国人登録者'!K28</f>
        <v>4497</v>
      </c>
      <c r="M28" s="2">
        <v>83</v>
      </c>
      <c r="N28" s="49" t="s">
        <v>85</v>
      </c>
      <c r="O28" s="50"/>
      <c r="P28" s="8">
        <f>'住民基本台帳'!P28+'外国人登録者'!P28</f>
        <v>37</v>
      </c>
      <c r="Q28" s="8">
        <f>'住民基本台帳'!Q28+'外国人登録者'!Q28</f>
        <v>98</v>
      </c>
      <c r="S28" s="2">
        <v>109</v>
      </c>
      <c r="T28" s="3" t="s">
        <v>115</v>
      </c>
      <c r="U28" s="8">
        <f>'住民基本台帳'!U28+'外国人登録者'!U28</f>
        <v>52</v>
      </c>
      <c r="V28" s="8">
        <f>'住民基本台帳'!V28+'外国人登録者'!V28</f>
        <v>120</v>
      </c>
    </row>
    <row r="29" spans="1:22" ht="14.25" customHeight="1">
      <c r="A29" s="2">
        <v>24</v>
      </c>
      <c r="B29" s="49" t="s">
        <v>26</v>
      </c>
      <c r="C29" s="50"/>
      <c r="D29" s="8">
        <f>'住民基本台帳'!D29+'外国人登録者'!D29</f>
        <v>3</v>
      </c>
      <c r="E29" s="8">
        <f>'住民基本台帳'!E29+'外国人登録者'!E29</f>
        <v>3</v>
      </c>
      <c r="G29" s="2"/>
      <c r="H29" s="49"/>
      <c r="I29" s="50"/>
      <c r="J29" s="8"/>
      <c r="K29" s="8"/>
      <c r="M29" s="2">
        <v>84</v>
      </c>
      <c r="N29" s="49" t="s">
        <v>86</v>
      </c>
      <c r="O29" s="50"/>
      <c r="P29" s="8">
        <f>'住民基本台帳'!P29+'外国人登録者'!P29</f>
        <v>77</v>
      </c>
      <c r="Q29" s="8">
        <f>'住民基本台帳'!Q29+'外国人登録者'!Q29</f>
        <v>206</v>
      </c>
      <c r="S29" s="20" t="s">
        <v>206</v>
      </c>
      <c r="T29" s="21" t="s">
        <v>116</v>
      </c>
      <c r="U29" s="22">
        <f>'住民基本台帳'!U29+'外国人登録者'!U29</f>
        <v>279</v>
      </c>
      <c r="V29" s="22">
        <f>'住民基本台帳'!V29+'外国人登録者'!V29</f>
        <v>781</v>
      </c>
    </row>
    <row r="30" spans="1:17" ht="14.25" customHeight="1">
      <c r="A30" s="2">
        <v>25</v>
      </c>
      <c r="B30" s="49" t="s">
        <v>27</v>
      </c>
      <c r="C30" s="50"/>
      <c r="D30" s="8">
        <f>'住民基本台帳'!D30+'外国人登録者'!D30</f>
        <v>88</v>
      </c>
      <c r="E30" s="8">
        <f>'住民基本台帳'!E30+'外国人登録者'!E30</f>
        <v>249</v>
      </c>
      <c r="G30" s="2">
        <v>55</v>
      </c>
      <c r="H30" s="49" t="s">
        <v>59</v>
      </c>
      <c r="I30" s="50"/>
      <c r="J30" s="8">
        <f>'住民基本台帳'!J30+'外国人登録者'!J30</f>
        <v>134</v>
      </c>
      <c r="K30" s="8">
        <f>'住民基本台帳'!K30+'外国人登録者'!K30</f>
        <v>430</v>
      </c>
      <c r="M30" s="2">
        <v>85</v>
      </c>
      <c r="N30" s="49" t="s">
        <v>87</v>
      </c>
      <c r="O30" s="50"/>
      <c r="P30" s="8">
        <f>'住民基本台帳'!P30+'外国人登録者'!P30</f>
        <v>23</v>
      </c>
      <c r="Q30" s="8">
        <f>'住民基本台帳'!Q30+'外国人登録者'!Q30</f>
        <v>58</v>
      </c>
    </row>
    <row r="31" spans="1:17" ht="14.25" customHeight="1">
      <c r="A31" s="2">
        <v>26</v>
      </c>
      <c r="B31" s="49" t="s">
        <v>28</v>
      </c>
      <c r="C31" s="50"/>
      <c r="D31" s="8">
        <f>'住民基本台帳'!D31+'外国人登録者'!D31</f>
        <v>210</v>
      </c>
      <c r="E31" s="8">
        <f>'住民基本台帳'!E31+'外国人登録者'!E31</f>
        <v>531</v>
      </c>
      <c r="G31" s="2">
        <v>56</v>
      </c>
      <c r="H31" s="49" t="s">
        <v>60</v>
      </c>
      <c r="I31" s="50"/>
      <c r="J31" s="8">
        <f>'住民基本台帳'!J31+'外国人登録者'!J31</f>
        <v>61</v>
      </c>
      <c r="K31" s="8">
        <f>'住民基本台帳'!K31+'外国人登録者'!K31</f>
        <v>176</v>
      </c>
      <c r="M31" s="20" t="s">
        <v>208</v>
      </c>
      <c r="N31" s="41" t="s">
        <v>88</v>
      </c>
      <c r="O31" s="42"/>
      <c r="P31" s="22">
        <f>'住民基本台帳'!P31+'外国人登録者'!P31</f>
        <v>689</v>
      </c>
      <c r="Q31" s="22">
        <f>'住民基本台帳'!Q31+'外国人登録者'!Q31</f>
        <v>2017</v>
      </c>
    </row>
    <row r="32" spans="1:21" ht="14.25" customHeight="1">
      <c r="A32" s="2">
        <v>27</v>
      </c>
      <c r="B32" s="49" t="s">
        <v>29</v>
      </c>
      <c r="C32" s="50"/>
      <c r="D32" s="8">
        <f>'住民基本台帳'!D32+'外国人登録者'!D32</f>
        <v>96</v>
      </c>
      <c r="E32" s="8">
        <f>'住民基本台帳'!E32+'外国人登録者'!E32</f>
        <v>295</v>
      </c>
      <c r="G32" s="2">
        <v>57</v>
      </c>
      <c r="H32" s="49" t="s">
        <v>61</v>
      </c>
      <c r="I32" s="50"/>
      <c r="J32" s="8">
        <f>'住民基本台帳'!J32+'外国人登録者'!J32</f>
        <v>26</v>
      </c>
      <c r="K32" s="8">
        <f>'住民基本台帳'!K32+'外国人登録者'!K32</f>
        <v>89</v>
      </c>
      <c r="M32" s="2"/>
      <c r="N32" s="49"/>
      <c r="O32" s="50"/>
      <c r="P32" s="8"/>
      <c r="Q32" s="8"/>
      <c r="U32" s="12"/>
    </row>
    <row r="33" spans="1:17" ht="14.25" customHeight="1">
      <c r="A33" s="2">
        <v>28</v>
      </c>
      <c r="B33" s="49" t="s">
        <v>30</v>
      </c>
      <c r="C33" s="50"/>
      <c r="D33" s="8">
        <f>'住民基本台帳'!D33+'外国人登録者'!D33</f>
        <v>147</v>
      </c>
      <c r="E33" s="8">
        <f>'住民基本台帳'!E33+'外国人登録者'!E33</f>
        <v>385</v>
      </c>
      <c r="G33" s="2">
        <v>58</v>
      </c>
      <c r="H33" s="49" t="s">
        <v>62</v>
      </c>
      <c r="I33" s="50"/>
      <c r="J33" s="8">
        <f>'住民基本台帳'!J33+'外国人登録者'!J33</f>
        <v>120</v>
      </c>
      <c r="K33" s="8">
        <f>'住民基本台帳'!K33+'外国人登録者'!K33</f>
        <v>217</v>
      </c>
      <c r="M33" s="2">
        <v>86</v>
      </c>
      <c r="N33" s="49" t="s">
        <v>89</v>
      </c>
      <c r="O33" s="50"/>
      <c r="P33" s="8">
        <f>'住民基本台帳'!P33+'外国人登録者'!P33</f>
        <v>160</v>
      </c>
      <c r="Q33" s="8">
        <f>'住民基本台帳'!Q33+'外国人登録者'!Q33</f>
        <v>420</v>
      </c>
    </row>
    <row r="34" spans="1:17" ht="14.25" customHeight="1">
      <c r="A34" s="2">
        <v>29</v>
      </c>
      <c r="B34" s="49" t="s">
        <v>31</v>
      </c>
      <c r="C34" s="50"/>
      <c r="D34" s="8">
        <f>'住民基本台帳'!D34+'外国人登録者'!D34</f>
        <v>52</v>
      </c>
      <c r="E34" s="8">
        <f>'住民基本台帳'!E34+'外国人登録者'!E34</f>
        <v>138</v>
      </c>
      <c r="G34" s="2">
        <v>59</v>
      </c>
      <c r="H34" s="49" t="s">
        <v>63</v>
      </c>
      <c r="I34" s="50"/>
      <c r="J34" s="8">
        <f>'住民基本台帳'!J34+'外国人登録者'!J34</f>
        <v>63</v>
      </c>
      <c r="K34" s="8">
        <f>'住民基本台帳'!K34+'外国人登録者'!K34</f>
        <v>205</v>
      </c>
      <c r="M34" s="2">
        <v>87</v>
      </c>
      <c r="N34" s="49" t="s">
        <v>90</v>
      </c>
      <c r="O34" s="50"/>
      <c r="P34" s="8">
        <f>'住民基本台帳'!P34+'外国人登録者'!P34</f>
        <v>708</v>
      </c>
      <c r="Q34" s="8">
        <f>'住民基本台帳'!Q34+'外国人登録者'!Q34</f>
        <v>1820</v>
      </c>
    </row>
    <row r="35" spans="1:17" ht="14.25" customHeight="1">
      <c r="A35" s="2">
        <v>30</v>
      </c>
      <c r="B35" s="49" t="s">
        <v>32</v>
      </c>
      <c r="C35" s="50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9" t="s">
        <v>64</v>
      </c>
      <c r="I35" s="50"/>
      <c r="J35" s="8">
        <f>'住民基本台帳'!J35+'外国人登録者'!J35</f>
        <v>12</v>
      </c>
      <c r="K35" s="8">
        <f>'住民基本台帳'!K35+'外国人登録者'!K35</f>
        <v>37</v>
      </c>
      <c r="M35" s="2">
        <v>88</v>
      </c>
      <c r="N35" s="49" t="s">
        <v>91</v>
      </c>
      <c r="O35" s="50"/>
      <c r="P35" s="8">
        <f>'住民基本台帳'!P35+'外国人登録者'!P35</f>
        <v>16</v>
      </c>
      <c r="Q35" s="8">
        <f>'住民基本台帳'!Q35+'外国人登録者'!Q35</f>
        <v>39</v>
      </c>
    </row>
    <row r="36" spans="1:17" ht="14.25" customHeight="1">
      <c r="A36" s="2">
        <v>31</v>
      </c>
      <c r="B36" s="49" t="s">
        <v>33</v>
      </c>
      <c r="C36" s="50"/>
      <c r="D36" s="8">
        <f>'住民基本台帳'!D36+'外国人登録者'!D36</f>
        <v>130</v>
      </c>
      <c r="E36" s="8">
        <f>'住民基本台帳'!E36+'外国人登録者'!E36</f>
        <v>335</v>
      </c>
      <c r="G36" s="2">
        <v>61</v>
      </c>
      <c r="H36" s="49" t="s">
        <v>65</v>
      </c>
      <c r="I36" s="50"/>
      <c r="J36" s="8">
        <f>'住民基本台帳'!J36+'外国人登録者'!J36</f>
        <v>174</v>
      </c>
      <c r="K36" s="8">
        <f>'住民基本台帳'!K36+'外国人登録者'!K36</f>
        <v>487</v>
      </c>
      <c r="M36" s="2">
        <v>89</v>
      </c>
      <c r="N36" s="49" t="s">
        <v>92</v>
      </c>
      <c r="O36" s="50"/>
      <c r="P36" s="8">
        <f>'住民基本台帳'!P36+'外国人登録者'!P36</f>
        <v>24</v>
      </c>
      <c r="Q36" s="8">
        <f>'住民基本台帳'!Q36+'外国人登録者'!Q36</f>
        <v>77</v>
      </c>
    </row>
    <row r="37" spans="1:17" ht="14.25" customHeight="1">
      <c r="A37" s="2">
        <v>32</v>
      </c>
      <c r="B37" s="49" t="s">
        <v>34</v>
      </c>
      <c r="C37" s="50"/>
      <c r="D37" s="8">
        <f>'住民基本台帳'!D37+'外国人登録者'!D37</f>
        <v>52</v>
      </c>
      <c r="E37" s="8">
        <f>'住民基本台帳'!E37+'外国人登録者'!E37</f>
        <v>149</v>
      </c>
      <c r="G37" s="2">
        <v>62</v>
      </c>
      <c r="H37" s="49" t="s">
        <v>66</v>
      </c>
      <c r="I37" s="50"/>
      <c r="J37" s="8">
        <f>'住民基本台帳'!J37+'外国人登録者'!J37</f>
        <v>360</v>
      </c>
      <c r="K37" s="8">
        <f>'住民基本台帳'!K37+'外国人登録者'!K37</f>
        <v>851</v>
      </c>
      <c r="M37" s="2">
        <v>90</v>
      </c>
      <c r="N37" s="49" t="s">
        <v>93</v>
      </c>
      <c r="O37" s="50"/>
      <c r="P37" s="8">
        <f>'住民基本台帳'!P37+'外国人登録者'!P37</f>
        <v>209</v>
      </c>
      <c r="Q37" s="8">
        <f>'住民基本台帳'!Q37+'外国人登録者'!Q37</f>
        <v>546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53" t="s">
        <v>117</v>
      </c>
      <c r="C40" s="54"/>
      <c r="D40" s="31" t="s">
        <v>1</v>
      </c>
      <c r="E40" s="31" t="s">
        <v>118</v>
      </c>
      <c r="F40" s="1"/>
      <c r="G40" s="30" t="s">
        <v>204</v>
      </c>
      <c r="H40" s="53" t="s">
        <v>117</v>
      </c>
      <c r="I40" s="54"/>
      <c r="J40" s="31" t="s">
        <v>1</v>
      </c>
      <c r="K40" s="31" t="s">
        <v>118</v>
      </c>
      <c r="L40" s="1"/>
      <c r="M40" s="30" t="s">
        <v>204</v>
      </c>
      <c r="N40" s="53" t="s">
        <v>117</v>
      </c>
      <c r="O40" s="54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300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8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15</v>
      </c>
      <c r="E42" s="10">
        <f>'住民基本台帳'!E42+'外国人登録者'!E42</f>
        <v>65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49</v>
      </c>
      <c r="K42" s="10">
        <f>'住民基本台帳'!K42+'外国人登録者'!K42</f>
        <v>93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20</v>
      </c>
      <c r="E43" s="10">
        <f>'住民基本台帳'!E43+'外国人登録者'!E43</f>
        <v>94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13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49</v>
      </c>
      <c r="E44" s="10">
        <f>'住民基本台帳'!E44+'外国人登録者'!E44</f>
        <v>174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26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25</v>
      </c>
      <c r="K45" s="10">
        <f>'住民基本台帳'!K45+'外国人登録者'!K45</f>
        <v>39</v>
      </c>
      <c r="L45" s="7"/>
      <c r="M45" s="20" t="s">
        <v>208</v>
      </c>
      <c r="N45" s="41" t="s">
        <v>199</v>
      </c>
      <c r="O45" s="42"/>
      <c r="P45" s="22">
        <f>'住民基本台帳'!P45+'外国人登録者'!P45</f>
        <v>73</v>
      </c>
      <c r="Q45" s="22">
        <f>'住民基本台帳'!Q45+'外国人登録者'!Q45</f>
        <v>157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75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30</v>
      </c>
      <c r="K46" s="10">
        <f>'住民基本台帳'!K46+'外国人登録者'!K46</f>
        <v>66</v>
      </c>
      <c r="L46" s="7"/>
      <c r="M46" s="2"/>
      <c r="N46" s="39"/>
      <c r="O46" s="40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151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43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36</v>
      </c>
      <c r="Q47" s="10">
        <f>'住民基本台帳'!Q47+'外国人登録者'!Q47</f>
        <v>62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41" t="s">
        <v>196</v>
      </c>
      <c r="C48" s="42"/>
      <c r="D48" s="22">
        <f>'住民基本台帳'!D48+'外国人登録者'!D48</f>
        <v>294</v>
      </c>
      <c r="E48" s="22">
        <f>'住民基本台帳'!E48+'外国人登録者'!E48</f>
        <v>1114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39</v>
      </c>
      <c r="K48" s="10">
        <f>'住民基本台帳'!K48+'外国人登録者'!K48</f>
        <v>99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44</v>
      </c>
      <c r="R48" s="7"/>
      <c r="S48" s="14"/>
      <c r="T48" s="15"/>
      <c r="U48" s="15"/>
      <c r="V48" s="16"/>
    </row>
    <row r="49" spans="1:21" ht="14.25" customHeight="1">
      <c r="A49" s="2"/>
      <c r="B49" s="39"/>
      <c r="C49" s="40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118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92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49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46</v>
      </c>
      <c r="Q50" s="10">
        <f>'住民基本台帳'!Q50+'外国人登録者'!Q50</f>
        <v>84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21</v>
      </c>
      <c r="E51" s="10">
        <f>'住民基本台帳'!E51+'外国人登録者'!E51</f>
        <v>37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30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17</v>
      </c>
      <c r="E52" s="10">
        <f>'住民基本台帳'!E52+'外国人登録者'!E52</f>
        <v>47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14</v>
      </c>
      <c r="K52" s="10">
        <f>'住民基本台帳'!K52+'外国人登録者'!K52</f>
        <v>27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26</v>
      </c>
      <c r="E53" s="10">
        <f>'住民基本台帳'!E53+'外国人登録者'!E53</f>
        <v>61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15</v>
      </c>
      <c r="K53" s="8">
        <f>'住民基本台帳'!K53+'外国人登録者'!K53</f>
        <v>26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13</v>
      </c>
      <c r="E54" s="10">
        <f>'住民基本台帳'!E54+'外国人登録者'!E54</f>
        <v>27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25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13</v>
      </c>
      <c r="Q54" s="10">
        <f>'住民基本台帳'!Q54+'外国人登録者'!Q54</f>
        <v>25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41" t="s">
        <v>195</v>
      </c>
      <c r="I55" s="42"/>
      <c r="J55" s="22">
        <f>'住民基本台帳'!J55+'外国人登録者'!J55</f>
        <v>400</v>
      </c>
      <c r="K55" s="22">
        <f>'住民基本台帳'!K55+'外国人登録者'!K55</f>
        <v>830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1" t="s">
        <v>197</v>
      </c>
      <c r="C57" s="42"/>
      <c r="D57" s="22">
        <f>'住民基本台帳'!D57+'外国人登録者'!D57</f>
        <v>125</v>
      </c>
      <c r="E57" s="22">
        <f>'住民基本台帳'!E57+'外国人登録者'!E57</f>
        <v>302</v>
      </c>
      <c r="F57" s="7"/>
      <c r="G57" s="14"/>
      <c r="H57" s="15"/>
      <c r="I57" s="15"/>
      <c r="J57" s="16"/>
      <c r="K57" s="16"/>
      <c r="L57" s="7"/>
      <c r="M57" s="20" t="s">
        <v>219</v>
      </c>
      <c r="N57" s="41" t="s">
        <v>200</v>
      </c>
      <c r="O57" s="42"/>
      <c r="P57" s="22">
        <f>'住民基本台帳'!P57+'外国人登録者'!P57</f>
        <v>146</v>
      </c>
      <c r="Q57" s="22">
        <f>'住民基本台帳'!Q57+'外国人登録者'!Q57</f>
        <v>290</v>
      </c>
      <c r="R57" s="7"/>
      <c r="S57" s="14"/>
      <c r="T57" s="15"/>
      <c r="U57" s="15"/>
      <c r="V57" s="16"/>
    </row>
    <row r="58" spans="1:22" ht="14.25" customHeight="1">
      <c r="A58" s="2"/>
      <c r="B58" s="39"/>
      <c r="C58" s="40"/>
      <c r="D58" s="8"/>
      <c r="E58" s="8"/>
      <c r="F58" s="7"/>
      <c r="G58" s="14"/>
      <c r="H58" s="15"/>
      <c r="I58" s="15"/>
      <c r="J58" s="16"/>
      <c r="K58" s="16"/>
      <c r="L58" s="7"/>
      <c r="M58" s="2"/>
      <c r="N58" s="39"/>
      <c r="O58" s="40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40</v>
      </c>
      <c r="E59" s="10">
        <f>'住民基本台帳'!E59+'外国人登録者'!E59</f>
        <v>138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8</v>
      </c>
      <c r="Q59" s="10">
        <f>'住民基本台帳'!Q59+'外国人登録者'!Q59</f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20</v>
      </c>
      <c r="E60" s="10">
        <f>'住民基本台帳'!E60+'外国人登録者'!E60</f>
        <v>55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70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15</v>
      </c>
      <c r="Q62" s="10">
        <f>'住民基本台帳'!Q62+'外国人登録者'!Q62</f>
        <v>21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54</v>
      </c>
      <c r="E63" s="10">
        <f>'住民基本台帳'!E63+'外国人登録者'!E63</f>
        <v>213</v>
      </c>
      <c r="F63" s="7"/>
      <c r="G63" s="14"/>
      <c r="H63" s="15"/>
      <c r="I63" s="15"/>
      <c r="J63" s="16"/>
      <c r="K63" s="16"/>
      <c r="L63" s="7"/>
      <c r="M63" s="20" t="s">
        <v>217</v>
      </c>
      <c r="N63" s="41" t="s">
        <v>201</v>
      </c>
      <c r="O63" s="42"/>
      <c r="P63" s="22">
        <f>'住民基本台帳'!P63+'外国人登録者'!P63</f>
        <v>42</v>
      </c>
      <c r="Q63" s="22">
        <f>'住民基本台帳'!Q63+'外国人登録者'!Q63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66</v>
      </c>
      <c r="E64" s="10">
        <f>'住民基本台帳'!E64+'外国人登録者'!E64</f>
        <v>172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14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53</v>
      </c>
      <c r="E66" s="10">
        <f>'住民基本台帳'!E66+'外国人登録者'!E66</f>
        <v>164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58"/>
      <c r="N67" s="46" t="s">
        <v>131</v>
      </c>
      <c r="O67" s="47"/>
      <c r="P67" s="56">
        <f>SUM(D26,J15,J28,P8,P15,P31,U8,U14,U22,U29,D48,D57,D70,J55,P45,P57,P63)</f>
        <v>13842</v>
      </c>
      <c r="Q67" s="56">
        <f>SUM(E26,K15,K28,Q8,Q15,Q31,V8,V14,V22,V29,E48,E57,E70,K55,Q45,Q57,Q63)</f>
        <v>36443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59"/>
      <c r="N68" s="60"/>
      <c r="O68" s="61"/>
      <c r="P68" s="57"/>
      <c r="Q68" s="57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47</v>
      </c>
      <c r="E69" s="10">
        <f>'住民基本台帳'!E69+'外国人登録者'!E69</f>
        <v>145</v>
      </c>
      <c r="F69" s="7"/>
      <c r="G69" s="14"/>
      <c r="H69" s="15"/>
      <c r="I69" s="15"/>
      <c r="J69" s="16"/>
      <c r="K69" s="16"/>
      <c r="L69" s="7"/>
      <c r="M69" s="32"/>
      <c r="N69" s="46" t="s">
        <v>227</v>
      </c>
      <c r="O69" s="47"/>
      <c r="P69" s="34">
        <f>SUM(D26+J15,J28,P8+P15,P31,U8,U14,U22,U29)</f>
        <v>12374</v>
      </c>
      <c r="Q69" s="34">
        <f>SUM(E26+K15,K28,Q8+Q15,Q31,V8,V14,V22,V29)</f>
        <v>32499</v>
      </c>
      <c r="R69" s="7"/>
      <c r="S69" s="44"/>
      <c r="T69" s="45"/>
      <c r="U69" s="48"/>
      <c r="V69" s="48"/>
      <c r="W69" s="25"/>
    </row>
    <row r="70" spans="1:23" ht="14.25" customHeight="1">
      <c r="A70" s="20" t="s">
        <v>217</v>
      </c>
      <c r="B70" s="41" t="s">
        <v>198</v>
      </c>
      <c r="C70" s="42"/>
      <c r="D70" s="22">
        <f>'住民基本台帳'!D70+'外国人登録者'!D70</f>
        <v>388</v>
      </c>
      <c r="E70" s="22">
        <f>'住民基本台帳'!E70+'外国人登録者'!E70</f>
        <v>1181</v>
      </c>
      <c r="F70" s="7"/>
      <c r="G70" s="14"/>
      <c r="H70" s="15"/>
      <c r="I70" s="15"/>
      <c r="J70" s="16"/>
      <c r="K70" s="16"/>
      <c r="L70" s="7"/>
      <c r="M70" s="64" t="s">
        <v>230</v>
      </c>
      <c r="N70" s="62" t="s">
        <v>228</v>
      </c>
      <c r="O70" s="63"/>
      <c r="P70" s="38">
        <f>SUM(D48+D57,D70,J55)</f>
        <v>1207</v>
      </c>
      <c r="Q70" s="35">
        <f>SUM(E48+E57,E70,K55)</f>
        <v>3427</v>
      </c>
      <c r="R70" s="7"/>
      <c r="S70" s="44"/>
      <c r="T70" s="45"/>
      <c r="U70" s="48"/>
      <c r="V70" s="48"/>
      <c r="W70" s="25"/>
    </row>
    <row r="71" spans="1:22" ht="14.25" customHeight="1">
      <c r="A71" s="2"/>
      <c r="B71" s="39"/>
      <c r="C71" s="40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60" t="s">
        <v>229</v>
      </c>
      <c r="O71" s="61"/>
      <c r="P71" s="36">
        <f>SUM(P45+P57,P63)</f>
        <v>261</v>
      </c>
      <c r="Q71" s="36">
        <f>SUM(Q45+Q57,Q63)</f>
        <v>517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19</v>
      </c>
      <c r="E73" s="10">
        <f>'住民基本台帳'!E73+'外国人登録者'!E73</f>
        <v>43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51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7:O68"/>
    <mergeCell ref="P67:P68"/>
    <mergeCell ref="B71:C71"/>
    <mergeCell ref="B49:C49"/>
    <mergeCell ref="B58:C58"/>
    <mergeCell ref="N46:O46"/>
    <mergeCell ref="N58:O58"/>
    <mergeCell ref="B48:C48"/>
    <mergeCell ref="B57:C57"/>
    <mergeCell ref="B70:C70"/>
    <mergeCell ref="M67:M68"/>
    <mergeCell ref="Q67:Q68"/>
    <mergeCell ref="N69:O69"/>
    <mergeCell ref="N70:O70"/>
    <mergeCell ref="N71:O71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2009-07-07T05:50:19Z</cp:lastPrinted>
  <dcterms:created xsi:type="dcterms:W3CDTF">2005-06-09T07:12:11Z</dcterms:created>
  <dcterms:modified xsi:type="dcterms:W3CDTF">2009-07-07T05:50:22Z</dcterms:modified>
  <cp:category/>
  <cp:version/>
  <cp:contentType/>
  <cp:contentStatus/>
</cp:coreProperties>
</file>